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/>
  </bookViews>
  <sheets>
    <sheet name="2022" sheetId="5" r:id="rId1"/>
    <sheet name="2023" sheetId="6" r:id="rId2"/>
    <sheet name="2024" sheetId="7" r:id="rId3"/>
  </sheets>
  <calcPr calcId="144525"/>
</workbook>
</file>

<file path=xl/calcChain.xml><?xml version="1.0" encoding="utf-8"?>
<calcChain xmlns="http://schemas.openxmlformats.org/spreadsheetml/2006/main">
  <c r="N35" i="7" l="1"/>
  <c r="I35" i="7"/>
  <c r="D35" i="7"/>
  <c r="N34" i="7"/>
  <c r="I34" i="7"/>
  <c r="E34" i="7"/>
  <c r="D34" i="7"/>
  <c r="N33" i="7"/>
  <c r="I33" i="7"/>
  <c r="D33" i="7"/>
  <c r="N32" i="7"/>
  <c r="I32" i="7"/>
  <c r="D32" i="7"/>
  <c r="N31" i="7"/>
  <c r="I31" i="7"/>
  <c r="D31" i="7"/>
  <c r="N30" i="7"/>
  <c r="I30" i="7"/>
  <c r="D30" i="7"/>
  <c r="N29" i="7"/>
  <c r="I29" i="7"/>
  <c r="D29" i="7"/>
  <c r="N28" i="7"/>
  <c r="I28" i="7"/>
  <c r="D28" i="7"/>
  <c r="N27" i="7"/>
  <c r="I27" i="7"/>
  <c r="D27" i="7"/>
  <c r="O26" i="7"/>
  <c r="N26" i="7"/>
  <c r="I26" i="7"/>
  <c r="D26" i="7"/>
  <c r="N25" i="7"/>
  <c r="I25" i="7"/>
  <c r="D25" i="7"/>
  <c r="N24" i="7"/>
  <c r="I24" i="7"/>
  <c r="D24" i="7"/>
  <c r="I18" i="7"/>
  <c r="H18" i="7"/>
  <c r="J18" i="7" s="1"/>
  <c r="D18" i="7"/>
  <c r="C18" i="7"/>
  <c r="E18" i="7" s="1"/>
  <c r="O17" i="7"/>
  <c r="L35" i="7" s="1"/>
  <c r="N17" i="7"/>
  <c r="M17" i="7"/>
  <c r="I17" i="7"/>
  <c r="H17" i="7"/>
  <c r="J17" i="7" s="1"/>
  <c r="G35" i="7" s="1"/>
  <c r="H35" i="7" s="1"/>
  <c r="D17" i="7"/>
  <c r="C17" i="7"/>
  <c r="E17" i="7" s="1"/>
  <c r="B35" i="7" s="1"/>
  <c r="C35" i="7" s="1"/>
  <c r="N16" i="7"/>
  <c r="M16" i="7"/>
  <c r="O16" i="7" s="1"/>
  <c r="L34" i="7" s="1"/>
  <c r="M34" i="7" s="1"/>
  <c r="O34" i="7" s="1"/>
  <c r="I16" i="7"/>
  <c r="H16" i="7"/>
  <c r="J16" i="7" s="1"/>
  <c r="G34" i="7" s="1"/>
  <c r="D16" i="7"/>
  <c r="E16" i="7" s="1"/>
  <c r="B34" i="7" s="1"/>
  <c r="C34" i="7" s="1"/>
  <c r="C16" i="7"/>
  <c r="N15" i="7"/>
  <c r="M15" i="7"/>
  <c r="O15" i="7" s="1"/>
  <c r="L33" i="7" s="1"/>
  <c r="M33" i="7" s="1"/>
  <c r="I15" i="7"/>
  <c r="H15" i="7"/>
  <c r="J15" i="7" s="1"/>
  <c r="G33" i="7" s="1"/>
  <c r="H33" i="7" s="1"/>
  <c r="E15" i="7"/>
  <c r="B33" i="7" s="1"/>
  <c r="D15" i="7"/>
  <c r="C15" i="7"/>
  <c r="N14" i="7"/>
  <c r="M14" i="7"/>
  <c r="O14" i="7" s="1"/>
  <c r="L32" i="7" s="1"/>
  <c r="M32" i="7" s="1"/>
  <c r="O32" i="7" s="1"/>
  <c r="I14" i="7"/>
  <c r="H14" i="7"/>
  <c r="J14" i="7" s="1"/>
  <c r="G32" i="7" s="1"/>
  <c r="H32" i="7" s="1"/>
  <c r="D14" i="7"/>
  <c r="C14" i="7"/>
  <c r="E14" i="7" s="1"/>
  <c r="B32" i="7" s="1"/>
  <c r="N13" i="7"/>
  <c r="M13" i="7"/>
  <c r="O13" i="7" s="1"/>
  <c r="L31" i="7" s="1"/>
  <c r="M31" i="7" s="1"/>
  <c r="O31" i="7" s="1"/>
  <c r="I13" i="7"/>
  <c r="J13" i="7" s="1"/>
  <c r="G31" i="7" s="1"/>
  <c r="H31" i="7" s="1"/>
  <c r="H13" i="7"/>
  <c r="D13" i="7"/>
  <c r="C13" i="7"/>
  <c r="E13" i="7" s="1"/>
  <c r="B31" i="7" s="1"/>
  <c r="N12" i="7"/>
  <c r="M12" i="7"/>
  <c r="O12" i="7" s="1"/>
  <c r="L30" i="7" s="1"/>
  <c r="J12" i="7"/>
  <c r="G30" i="7" s="1"/>
  <c r="I12" i="7"/>
  <c r="H12" i="7"/>
  <c r="D12" i="7"/>
  <c r="C12" i="7"/>
  <c r="E12" i="7" s="1"/>
  <c r="B30" i="7" s="1"/>
  <c r="C30" i="7" s="1"/>
  <c r="N11" i="7"/>
  <c r="M11" i="7"/>
  <c r="O11" i="7" s="1"/>
  <c r="L29" i="7" s="1"/>
  <c r="M29" i="7" s="1"/>
  <c r="O29" i="7" s="1"/>
  <c r="I11" i="7"/>
  <c r="H11" i="7"/>
  <c r="J11" i="7" s="1"/>
  <c r="G29" i="7" s="1"/>
  <c r="D11" i="7"/>
  <c r="C11" i="7"/>
  <c r="E11" i="7" s="1"/>
  <c r="B29" i="7" s="1"/>
  <c r="C29" i="7" s="1"/>
  <c r="N10" i="7"/>
  <c r="O10" i="7" s="1"/>
  <c r="L28" i="7" s="1"/>
  <c r="M28" i="7" s="1"/>
  <c r="O28" i="7" s="1"/>
  <c r="M10" i="7"/>
  <c r="I10" i="7"/>
  <c r="H10" i="7"/>
  <c r="J10" i="7" s="1"/>
  <c r="G28" i="7" s="1"/>
  <c r="H28" i="7" s="1"/>
  <c r="D10" i="7"/>
  <c r="C10" i="7"/>
  <c r="E10" i="7" s="1"/>
  <c r="B28" i="7" s="1"/>
  <c r="C28" i="7" s="1"/>
  <c r="E28" i="7" s="1"/>
  <c r="O9" i="7"/>
  <c r="L27" i="7" s="1"/>
  <c r="N9" i="7"/>
  <c r="M9" i="7"/>
  <c r="I9" i="7"/>
  <c r="H9" i="7"/>
  <c r="J9" i="7" s="1"/>
  <c r="G27" i="7" s="1"/>
  <c r="H27" i="7" s="1"/>
  <c r="D9" i="7"/>
  <c r="C9" i="7"/>
  <c r="E9" i="7" s="1"/>
  <c r="B27" i="7" s="1"/>
  <c r="N8" i="7"/>
  <c r="M8" i="7"/>
  <c r="O8" i="7" s="1"/>
  <c r="L26" i="7" s="1"/>
  <c r="M26" i="7" s="1"/>
  <c r="I8" i="7"/>
  <c r="H8" i="7"/>
  <c r="J8" i="7" s="1"/>
  <c r="G26" i="7" s="1"/>
  <c r="H26" i="7" s="1"/>
  <c r="D8" i="7"/>
  <c r="E8" i="7" s="1"/>
  <c r="B26" i="7" s="1"/>
  <c r="C26" i="7" s="1"/>
  <c r="Q26" i="7" s="1"/>
  <c r="C8" i="7"/>
  <c r="N7" i="7"/>
  <c r="M7" i="7"/>
  <c r="O7" i="7" s="1"/>
  <c r="L25" i="7" s="1"/>
  <c r="I7" i="7"/>
  <c r="H7" i="7"/>
  <c r="J7" i="7" s="1"/>
  <c r="G25" i="7" s="1"/>
  <c r="H25" i="7" s="1"/>
  <c r="E7" i="7"/>
  <c r="B25" i="7" s="1"/>
  <c r="D7" i="7"/>
  <c r="C7" i="7"/>
  <c r="N6" i="7"/>
  <c r="M6" i="7"/>
  <c r="O6" i="7" s="1"/>
  <c r="L24" i="7" s="1"/>
  <c r="M24" i="7" s="1"/>
  <c r="I6" i="7"/>
  <c r="H6" i="7"/>
  <c r="J6" i="7" s="1"/>
  <c r="G24" i="7" s="1"/>
  <c r="H24" i="7" s="1"/>
  <c r="D6" i="7"/>
  <c r="C6" i="7"/>
  <c r="E6" i="7" s="1"/>
  <c r="B24" i="7" s="1"/>
  <c r="C24" i="7" s="1"/>
  <c r="O24" i="7" l="1"/>
  <c r="R28" i="7"/>
  <c r="J28" i="7"/>
  <c r="Q28" i="7"/>
  <c r="J27" i="7"/>
  <c r="C31" i="7"/>
  <c r="C32" i="7"/>
  <c r="Q24" i="7"/>
  <c r="E24" i="7"/>
  <c r="P31" i="7"/>
  <c r="R32" i="7"/>
  <c r="J32" i="7"/>
  <c r="P32" i="7" s="1"/>
  <c r="E30" i="7"/>
  <c r="E35" i="7"/>
  <c r="Q35" i="7"/>
  <c r="P28" i="7"/>
  <c r="J31" i="7"/>
  <c r="R31" i="7"/>
  <c r="J33" i="7"/>
  <c r="R33" i="7"/>
  <c r="M35" i="7"/>
  <c r="O35" i="7" s="1"/>
  <c r="P35" i="7" s="1"/>
  <c r="O33" i="7"/>
  <c r="P33" i="7" s="1"/>
  <c r="J26" i="7"/>
  <c r="P26" i="7" s="1"/>
  <c r="R26" i="7"/>
  <c r="C25" i="7"/>
  <c r="E29" i="7"/>
  <c r="J35" i="7"/>
  <c r="R35" i="7"/>
  <c r="J25" i="7"/>
  <c r="R25" i="7"/>
  <c r="M27" i="7"/>
  <c r="O27" i="7" s="1"/>
  <c r="P27" i="7" s="1"/>
  <c r="J24" i="7"/>
  <c r="R24" i="7"/>
  <c r="H29" i="7"/>
  <c r="H30" i="7"/>
  <c r="H34" i="7"/>
  <c r="E26" i="7"/>
  <c r="M25" i="7"/>
  <c r="O25" i="7" s="1"/>
  <c r="C27" i="7"/>
  <c r="M30" i="7"/>
  <c r="O30" i="7" s="1"/>
  <c r="C33" i="7"/>
  <c r="J34" i="7" l="1"/>
  <c r="P34" i="7" s="1"/>
  <c r="R34" i="7"/>
  <c r="R27" i="7"/>
  <c r="Q33" i="7"/>
  <c r="E33" i="7"/>
  <c r="Q31" i="7"/>
  <c r="E31" i="7"/>
  <c r="R30" i="7"/>
  <c r="R36" i="7" s="1"/>
  <c r="J30" i="7"/>
  <c r="J29" i="7"/>
  <c r="P29" i="7" s="1"/>
  <c r="R29" i="7"/>
  <c r="Q30" i="7"/>
  <c r="C36" i="7"/>
  <c r="P30" i="7"/>
  <c r="E27" i="7"/>
  <c r="Q27" i="7"/>
  <c r="H36" i="7"/>
  <c r="Q29" i="7"/>
  <c r="M36" i="7"/>
  <c r="P25" i="7"/>
  <c r="Q34" i="7"/>
  <c r="Q25" i="7"/>
  <c r="Q36" i="7" s="1"/>
  <c r="E25" i="7"/>
  <c r="E32" i="7"/>
  <c r="Q32" i="7"/>
  <c r="P24" i="7"/>
  <c r="N35" i="6" l="1"/>
  <c r="I35" i="6"/>
  <c r="D35" i="6"/>
  <c r="N34" i="6"/>
  <c r="I34" i="6"/>
  <c r="D34" i="6"/>
  <c r="N33" i="6"/>
  <c r="I33" i="6"/>
  <c r="D33" i="6"/>
  <c r="N32" i="6"/>
  <c r="I32" i="6"/>
  <c r="D32" i="6"/>
  <c r="N31" i="6"/>
  <c r="L31" i="6"/>
  <c r="M31" i="6" s="1"/>
  <c r="O31" i="6" s="1"/>
  <c r="I31" i="6"/>
  <c r="D31" i="6"/>
  <c r="N30" i="6"/>
  <c r="I30" i="6"/>
  <c r="D30" i="6"/>
  <c r="N29" i="6"/>
  <c r="I29" i="6"/>
  <c r="D29" i="6"/>
  <c r="N28" i="6"/>
  <c r="I28" i="6"/>
  <c r="D28" i="6"/>
  <c r="N27" i="6"/>
  <c r="I27" i="6"/>
  <c r="D27" i="6"/>
  <c r="N26" i="6"/>
  <c r="M26" i="6"/>
  <c r="O26" i="6" s="1"/>
  <c r="I26" i="6"/>
  <c r="D26" i="6"/>
  <c r="N25" i="6"/>
  <c r="I25" i="6"/>
  <c r="D25" i="6"/>
  <c r="N24" i="6"/>
  <c r="I24" i="6"/>
  <c r="E24" i="6"/>
  <c r="D24" i="6"/>
  <c r="I18" i="6"/>
  <c r="H18" i="6"/>
  <c r="J18" i="6" s="1"/>
  <c r="D18" i="6"/>
  <c r="E18" i="6" s="1"/>
  <c r="C18" i="6"/>
  <c r="N17" i="6"/>
  <c r="O17" i="6" s="1"/>
  <c r="L35" i="6" s="1"/>
  <c r="M35" i="6" s="1"/>
  <c r="O35" i="6" s="1"/>
  <c r="M17" i="6"/>
  <c r="I17" i="6"/>
  <c r="H17" i="6"/>
  <c r="J17" i="6" s="1"/>
  <c r="G35" i="6" s="1"/>
  <c r="E17" i="6"/>
  <c r="B35" i="6" s="1"/>
  <c r="C35" i="6" s="1"/>
  <c r="D17" i="6"/>
  <c r="C17" i="6"/>
  <c r="O16" i="6"/>
  <c r="L34" i="6" s="1"/>
  <c r="N16" i="6"/>
  <c r="M16" i="6"/>
  <c r="I16" i="6"/>
  <c r="H16" i="6"/>
  <c r="J16" i="6" s="1"/>
  <c r="G34" i="6" s="1"/>
  <c r="H34" i="6" s="1"/>
  <c r="J34" i="6" s="1"/>
  <c r="D16" i="6"/>
  <c r="C16" i="6"/>
  <c r="E16" i="6" s="1"/>
  <c r="B34" i="6" s="1"/>
  <c r="N15" i="6"/>
  <c r="M15" i="6"/>
  <c r="O15" i="6" s="1"/>
  <c r="L33" i="6" s="1"/>
  <c r="M33" i="6" s="1"/>
  <c r="O33" i="6" s="1"/>
  <c r="I15" i="6"/>
  <c r="J15" i="6" s="1"/>
  <c r="G33" i="6" s="1"/>
  <c r="H33" i="6" s="1"/>
  <c r="J33" i="6" s="1"/>
  <c r="H15" i="6"/>
  <c r="D15" i="6"/>
  <c r="E15" i="6" s="1"/>
  <c r="B33" i="6" s="1"/>
  <c r="C33" i="6" s="1"/>
  <c r="C15" i="6"/>
  <c r="N14" i="6"/>
  <c r="M14" i="6"/>
  <c r="O14" i="6" s="1"/>
  <c r="L32" i="6" s="1"/>
  <c r="J14" i="6"/>
  <c r="G32" i="6" s="1"/>
  <c r="I14" i="6"/>
  <c r="H14" i="6"/>
  <c r="E14" i="6"/>
  <c r="B32" i="6" s="1"/>
  <c r="D14" i="6"/>
  <c r="C14" i="6"/>
  <c r="N13" i="6"/>
  <c r="M13" i="6"/>
  <c r="O13" i="6" s="1"/>
  <c r="I13" i="6"/>
  <c r="H13" i="6"/>
  <c r="J13" i="6" s="1"/>
  <c r="G31" i="6" s="1"/>
  <c r="D13" i="6"/>
  <c r="C13" i="6"/>
  <c r="E13" i="6" s="1"/>
  <c r="B31" i="6" s="1"/>
  <c r="C31" i="6" s="1"/>
  <c r="N12" i="6"/>
  <c r="O12" i="6" s="1"/>
  <c r="L30" i="6" s="1"/>
  <c r="M30" i="6" s="1"/>
  <c r="O30" i="6" s="1"/>
  <c r="M12" i="6"/>
  <c r="I12" i="6"/>
  <c r="J12" i="6" s="1"/>
  <c r="G30" i="6" s="1"/>
  <c r="H30" i="6" s="1"/>
  <c r="J30" i="6" s="1"/>
  <c r="H12" i="6"/>
  <c r="D12" i="6"/>
  <c r="C12" i="6"/>
  <c r="E12" i="6" s="1"/>
  <c r="B30" i="6" s="1"/>
  <c r="O11" i="6"/>
  <c r="L29" i="6" s="1"/>
  <c r="N11" i="6"/>
  <c r="M11" i="6"/>
  <c r="J11" i="6"/>
  <c r="G29" i="6" s="1"/>
  <c r="I11" i="6"/>
  <c r="H11" i="6"/>
  <c r="D11" i="6"/>
  <c r="C11" i="6"/>
  <c r="E11" i="6" s="1"/>
  <c r="B29" i="6" s="1"/>
  <c r="N10" i="6"/>
  <c r="M10" i="6"/>
  <c r="O10" i="6" s="1"/>
  <c r="L28" i="6" s="1"/>
  <c r="M28" i="6" s="1"/>
  <c r="O28" i="6" s="1"/>
  <c r="I10" i="6"/>
  <c r="H10" i="6"/>
  <c r="J10" i="6" s="1"/>
  <c r="G28" i="6" s="1"/>
  <c r="D10" i="6"/>
  <c r="E10" i="6" s="1"/>
  <c r="B28" i="6" s="1"/>
  <c r="C28" i="6" s="1"/>
  <c r="C10" i="6"/>
  <c r="N9" i="6"/>
  <c r="O9" i="6" s="1"/>
  <c r="L27" i="6" s="1"/>
  <c r="M27" i="6" s="1"/>
  <c r="O27" i="6" s="1"/>
  <c r="M9" i="6"/>
  <c r="I9" i="6"/>
  <c r="H9" i="6"/>
  <c r="J9" i="6" s="1"/>
  <c r="G27" i="6" s="1"/>
  <c r="H27" i="6" s="1"/>
  <c r="J27" i="6" s="1"/>
  <c r="E9" i="6"/>
  <c r="B27" i="6" s="1"/>
  <c r="D9" i="6"/>
  <c r="C9" i="6"/>
  <c r="O8" i="6"/>
  <c r="L26" i="6" s="1"/>
  <c r="N8" i="6"/>
  <c r="M8" i="6"/>
  <c r="I8" i="6"/>
  <c r="H8" i="6"/>
  <c r="J8" i="6" s="1"/>
  <c r="G26" i="6" s="1"/>
  <c r="H26" i="6" s="1"/>
  <c r="J26" i="6" s="1"/>
  <c r="D8" i="6"/>
  <c r="C8" i="6"/>
  <c r="E8" i="6" s="1"/>
  <c r="B26" i="6" s="1"/>
  <c r="C26" i="6" s="1"/>
  <c r="N7" i="6"/>
  <c r="M7" i="6"/>
  <c r="O7" i="6" s="1"/>
  <c r="L25" i="6" s="1"/>
  <c r="I7" i="6"/>
  <c r="J7" i="6" s="1"/>
  <c r="G25" i="6" s="1"/>
  <c r="H7" i="6"/>
  <c r="D7" i="6"/>
  <c r="E7" i="6" s="1"/>
  <c r="B25" i="6" s="1"/>
  <c r="C25" i="6" s="1"/>
  <c r="C7" i="6"/>
  <c r="N6" i="6"/>
  <c r="M6" i="6"/>
  <c r="O6" i="6" s="1"/>
  <c r="L24" i="6" s="1"/>
  <c r="M24" i="6" s="1"/>
  <c r="J6" i="6"/>
  <c r="G24" i="6" s="1"/>
  <c r="H24" i="6" s="1"/>
  <c r="I6" i="6"/>
  <c r="H6" i="6"/>
  <c r="E6" i="6"/>
  <c r="B24" i="6" s="1"/>
  <c r="C24" i="6" s="1"/>
  <c r="D6" i="6"/>
  <c r="C6" i="6"/>
  <c r="Q26" i="6" l="1"/>
  <c r="E26" i="6"/>
  <c r="Q31" i="6"/>
  <c r="E31" i="6"/>
  <c r="J24" i="6"/>
  <c r="Q35" i="6"/>
  <c r="E35" i="6"/>
  <c r="H28" i="6"/>
  <c r="J28" i="6" s="1"/>
  <c r="E28" i="6"/>
  <c r="Q28" i="6"/>
  <c r="H29" i="6"/>
  <c r="J29" i="6" s="1"/>
  <c r="H35" i="6"/>
  <c r="J35" i="6" s="1"/>
  <c r="C27" i="6"/>
  <c r="Q33" i="6"/>
  <c r="E33" i="6"/>
  <c r="C32" i="6"/>
  <c r="E25" i="6"/>
  <c r="M29" i="6"/>
  <c r="O29" i="6" s="1"/>
  <c r="Q24" i="6"/>
  <c r="C29" i="6"/>
  <c r="C30" i="6"/>
  <c r="H31" i="6"/>
  <c r="J31" i="6" s="1"/>
  <c r="M34" i="6"/>
  <c r="O34" i="6" s="1"/>
  <c r="O24" i="6"/>
  <c r="H25" i="6"/>
  <c r="J25" i="6" s="1"/>
  <c r="H32" i="6"/>
  <c r="J32" i="6" s="1"/>
  <c r="M25" i="6"/>
  <c r="O25" i="6" s="1"/>
  <c r="M32" i="6"/>
  <c r="O32" i="6" s="1"/>
  <c r="C34" i="6"/>
  <c r="Q29" i="6" l="1"/>
  <c r="E29" i="6"/>
  <c r="E27" i="6"/>
  <c r="Q27" i="6"/>
  <c r="Q36" i="6" s="1"/>
  <c r="C36" i="6"/>
  <c r="H36" i="6"/>
  <c r="M36" i="6"/>
  <c r="Q25" i="6"/>
  <c r="Q32" i="6"/>
  <c r="E32" i="6"/>
  <c r="Q34" i="6"/>
  <c r="E34" i="6"/>
  <c r="Q30" i="6"/>
  <c r="E30" i="6"/>
  <c r="Q25" i="5" l="1"/>
  <c r="Q26" i="5"/>
  <c r="Q27" i="5"/>
  <c r="Q28" i="5"/>
  <c r="Q29" i="5"/>
  <c r="Q30" i="5"/>
  <c r="Q31" i="5"/>
  <c r="Q32" i="5"/>
  <c r="Q33" i="5"/>
  <c r="Q34" i="5"/>
  <c r="Q35" i="5"/>
  <c r="Q24" i="5"/>
  <c r="H7" i="5" l="1"/>
  <c r="N25" i="5" l="1"/>
  <c r="N26" i="5"/>
  <c r="N27" i="5"/>
  <c r="N28" i="5"/>
  <c r="N29" i="5"/>
  <c r="N30" i="5"/>
  <c r="N31" i="5"/>
  <c r="N32" i="5"/>
  <c r="N33" i="5"/>
  <c r="N34" i="5"/>
  <c r="N35" i="5"/>
  <c r="N24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18" i="5"/>
  <c r="H18" i="5"/>
  <c r="D18" i="5"/>
  <c r="C18" i="5"/>
  <c r="N17" i="5"/>
  <c r="M17" i="5"/>
  <c r="I17" i="5"/>
  <c r="H17" i="5"/>
  <c r="D17" i="5"/>
  <c r="C17" i="5"/>
  <c r="N16" i="5"/>
  <c r="M16" i="5"/>
  <c r="I16" i="5"/>
  <c r="H16" i="5"/>
  <c r="D16" i="5"/>
  <c r="C16" i="5"/>
  <c r="N15" i="5"/>
  <c r="M15" i="5"/>
  <c r="I15" i="5"/>
  <c r="H15" i="5"/>
  <c r="D15" i="5"/>
  <c r="C15" i="5"/>
  <c r="N14" i="5"/>
  <c r="M14" i="5"/>
  <c r="I14" i="5"/>
  <c r="H14" i="5"/>
  <c r="D14" i="5"/>
  <c r="C14" i="5"/>
  <c r="N13" i="5"/>
  <c r="M13" i="5"/>
  <c r="I13" i="5"/>
  <c r="H13" i="5"/>
  <c r="D13" i="5"/>
  <c r="C13" i="5"/>
  <c r="N12" i="5"/>
  <c r="M12" i="5"/>
  <c r="I12" i="5"/>
  <c r="H12" i="5"/>
  <c r="D12" i="5"/>
  <c r="C12" i="5"/>
  <c r="N11" i="5"/>
  <c r="M11" i="5"/>
  <c r="I11" i="5"/>
  <c r="H11" i="5"/>
  <c r="D11" i="5"/>
  <c r="C11" i="5"/>
  <c r="N10" i="5"/>
  <c r="M10" i="5"/>
  <c r="I10" i="5"/>
  <c r="H10" i="5"/>
  <c r="D10" i="5"/>
  <c r="C10" i="5"/>
  <c r="N9" i="5"/>
  <c r="M9" i="5"/>
  <c r="I9" i="5"/>
  <c r="H9" i="5"/>
  <c r="D9" i="5"/>
  <c r="C9" i="5"/>
  <c r="N8" i="5"/>
  <c r="M8" i="5"/>
  <c r="I8" i="5"/>
  <c r="H8" i="5"/>
  <c r="D8" i="5"/>
  <c r="C8" i="5"/>
  <c r="N7" i="5"/>
  <c r="M7" i="5"/>
  <c r="I7" i="5"/>
  <c r="D7" i="5"/>
  <c r="C7" i="5"/>
  <c r="N6" i="5"/>
  <c r="M6" i="5"/>
  <c r="I6" i="5"/>
  <c r="H6" i="5"/>
  <c r="D6" i="5"/>
  <c r="C6" i="5"/>
  <c r="O9" i="5" l="1"/>
  <c r="L27" i="5" s="1"/>
  <c r="O8" i="5"/>
  <c r="L26" i="5" s="1"/>
  <c r="J18" i="5"/>
  <c r="E15" i="5"/>
  <c r="B33" i="5" s="1"/>
  <c r="O15" i="5"/>
  <c r="L33" i="5" s="1"/>
  <c r="J16" i="5"/>
  <c r="G34" i="5" s="1"/>
  <c r="J15" i="5"/>
  <c r="G33" i="5" s="1"/>
  <c r="E14" i="5"/>
  <c r="B32" i="5" s="1"/>
  <c r="C32" i="5" s="1"/>
  <c r="O14" i="5"/>
  <c r="L32" i="5" s="1"/>
  <c r="E13" i="5"/>
  <c r="B31" i="5" s="1"/>
  <c r="O13" i="5"/>
  <c r="L31" i="5" s="1"/>
  <c r="J14" i="5"/>
  <c r="G32" i="5" s="1"/>
  <c r="O11" i="5"/>
  <c r="L29" i="5" s="1"/>
  <c r="J12" i="5"/>
  <c r="G30" i="5" s="1"/>
  <c r="J10" i="5"/>
  <c r="G28" i="5" s="1"/>
  <c r="O10" i="5"/>
  <c r="L28" i="5" s="1"/>
  <c r="E9" i="5"/>
  <c r="B27" i="5" s="1"/>
  <c r="J8" i="5"/>
  <c r="O6" i="5"/>
  <c r="L24" i="5" s="1"/>
  <c r="M24" i="5" s="1"/>
  <c r="O24" i="5" s="1"/>
  <c r="J6" i="5"/>
  <c r="G24" i="5" s="1"/>
  <c r="H24" i="5" s="1"/>
  <c r="O7" i="5"/>
  <c r="L25" i="5" s="1"/>
  <c r="O17" i="5"/>
  <c r="L35" i="5" s="1"/>
  <c r="J17" i="5"/>
  <c r="G35" i="5" s="1"/>
  <c r="J13" i="5"/>
  <c r="G31" i="5" s="1"/>
  <c r="J11" i="5"/>
  <c r="G29" i="5" s="1"/>
  <c r="J9" i="5"/>
  <c r="G27" i="5" s="1"/>
  <c r="J7" i="5"/>
  <c r="E18" i="5"/>
  <c r="E16" i="5"/>
  <c r="B34" i="5" s="1"/>
  <c r="E12" i="5"/>
  <c r="B30" i="5" s="1"/>
  <c r="E10" i="5"/>
  <c r="B28" i="5" s="1"/>
  <c r="E8" i="5"/>
  <c r="B26" i="5" s="1"/>
  <c r="E17" i="5"/>
  <c r="B35" i="5" s="1"/>
  <c r="O16" i="5"/>
  <c r="L34" i="5" s="1"/>
  <c r="E11" i="5"/>
  <c r="B29" i="5" s="1"/>
  <c r="O12" i="5"/>
  <c r="L30" i="5" s="1"/>
  <c r="E7" i="5"/>
  <c r="B25" i="5" s="1"/>
  <c r="E6" i="5"/>
  <c r="B24" i="5" s="1"/>
  <c r="C24" i="5" s="1"/>
  <c r="G26" i="5"/>
  <c r="G25" i="5"/>
  <c r="Q36" i="5" l="1"/>
  <c r="M35" i="5"/>
  <c r="O35" i="5" s="1"/>
  <c r="M26" i="5"/>
  <c r="O26" i="5" s="1"/>
  <c r="M27" i="5"/>
  <c r="O27" i="5" s="1"/>
  <c r="C33" i="5"/>
  <c r="E33" i="5" s="1"/>
  <c r="C28" i="5"/>
  <c r="C35" i="5"/>
  <c r="C34" i="5"/>
  <c r="E35" i="5"/>
  <c r="M33" i="5"/>
  <c r="O33" i="5" s="1"/>
  <c r="M34" i="5"/>
  <c r="O34" i="5" s="1"/>
  <c r="M32" i="5"/>
  <c r="O32" i="5" s="1"/>
  <c r="M31" i="5"/>
  <c r="O31" i="5" s="1"/>
  <c r="C31" i="5"/>
  <c r="M30" i="5"/>
  <c r="O30" i="5" s="1"/>
  <c r="E31" i="5"/>
  <c r="M29" i="5"/>
  <c r="O29" i="5" s="1"/>
  <c r="C29" i="5"/>
  <c r="M28" i="5"/>
  <c r="O28" i="5" s="1"/>
  <c r="C26" i="5"/>
  <c r="C27" i="5"/>
  <c r="M25" i="5"/>
  <c r="O25" i="5" s="1"/>
  <c r="E24" i="5"/>
  <c r="C30" i="5"/>
  <c r="H31" i="5"/>
  <c r="H35" i="5"/>
  <c r="H34" i="5"/>
  <c r="H29" i="5"/>
  <c r="H27" i="5"/>
  <c r="C25" i="5"/>
  <c r="H25" i="5"/>
  <c r="H30" i="5"/>
  <c r="J24" i="5"/>
  <c r="H32" i="5"/>
  <c r="H28" i="5"/>
  <c r="H33" i="5"/>
  <c r="E28" i="5"/>
  <c r="E32" i="5"/>
  <c r="H26" i="5"/>
  <c r="J34" i="5" l="1"/>
  <c r="J32" i="5"/>
  <c r="J31" i="5"/>
  <c r="J30" i="5"/>
  <c r="J29" i="5"/>
  <c r="J28" i="5"/>
  <c r="J26" i="5"/>
  <c r="J25" i="5"/>
  <c r="E34" i="5"/>
  <c r="E29" i="5"/>
  <c r="J35" i="5"/>
  <c r="E30" i="5"/>
  <c r="M36" i="5"/>
  <c r="E26" i="5"/>
  <c r="E27" i="5"/>
  <c r="E25" i="5"/>
  <c r="C36" i="5"/>
  <c r="J27" i="5"/>
  <c r="J33" i="5"/>
  <c r="H36" i="5"/>
</calcChain>
</file>

<file path=xl/sharedStrings.xml><?xml version="1.0" encoding="utf-8"?>
<sst xmlns="http://schemas.openxmlformats.org/spreadsheetml/2006/main" count="153" uniqueCount="28">
  <si>
    <t>datum</t>
  </si>
  <si>
    <t>stav</t>
  </si>
  <si>
    <t>spotřeba období</t>
  </si>
  <si>
    <t>m3/den</t>
  </si>
  <si>
    <t>počet dní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</si>
  <si>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</si>
  <si>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</si>
  <si>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</si>
  <si>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</si>
  <si>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</si>
  <si>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</si>
  <si>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</si>
  <si>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</si>
  <si>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</si>
  <si>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</si>
  <si>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</si>
  <si>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</si>
  <si>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stav UP</t>
  </si>
  <si>
    <t>Dopočet</t>
  </si>
  <si>
    <t>leden</t>
  </si>
  <si>
    <t>spotřeba období m3</t>
  </si>
  <si>
    <t>stav SU</t>
  </si>
  <si>
    <t>Výroba vody Prosenická Lhota</t>
  </si>
  <si>
    <t>Suchdol</t>
  </si>
  <si>
    <t>Prosenická Lhota - studna</t>
  </si>
  <si>
    <t>Prosenická Lhota vrt</t>
  </si>
  <si>
    <t xml:space="preserve">stav </t>
  </si>
  <si>
    <t>součet odběrů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</si>
</sst>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14" fontId="0" fillId="0" borderId="0" xfId="0" applyNumberFormat="1"/>
    <xf numFmtId="0" fontId="0" fillId="0" borderId="2" xfId="0" applyFill="1" applyBorder="1"/>
    <xf numFmtId="1" fontId="0" fillId="0" borderId="0" xfId="0" applyNumberFormat="1"/>
    <xf numFmtId="14" fontId="0" fillId="0" borderId="1" xfId="0" applyNumberFormat="1" applyFill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3" fillId="2" borderId="1" xfId="0" applyFont="1" applyFill="1" applyBorder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164" fontId="1" fillId="0" borderId="1" xfId="0" applyNumberFormat="1" applyFont="1" applyBorder="1"/>
    <xf numFmtId="0" fontId="0" fillId="0" borderId="1" xfId="0" applyFill="1" applyBorder="1"/>
    <xf numFmtId="0" fontId="1" fillId="0" borderId="1" xfId="0" applyFont="1" applyBorder="1" applyAlignment="1">
      <alignment horizontal="right"/>
    </xf>
    <xf numFmtId="164" fontId="0" fillId="0" borderId="0" xfId="0" applyNumberFormat="1"/>
    <xf numFmtId="2" fontId="0" fillId="0" borderId="0" xfId="0" applyNumberFormat="1"/>
    <xf numFmtId="14" fontId="0" fillId="4" borderId="1" xfId="0" applyNumberFormat="1" applyFill="1" applyBorder="1"/>
    <xf numFmtId="0" fontId="0" fillId="0" borderId="3" xfId="0" applyBorder="1"/>
    <xf numFmtId="2" fontId="1" fillId="0" borderId="3" xfId="0" applyNumberFormat="1" applyFont="1" applyBorder="1"/>
    <xf numFmtId="0" fontId="0" fillId="0" borderId="3" xfId="0" applyBorder="1" applyAlignment="1">
      <alignment horizontal="right"/>
    </xf>
    <xf numFmtId="0" fontId="1" fillId="0" borderId="3" xfId="0" applyFont="1" applyBorder="1"/>
    <xf numFmtId="1" fontId="1" fillId="0" borderId="0" xfId="0" applyNumberFormat="1" applyFont="1"/>
    <xf numFmtId="0" fontId="5" fillId="0" borderId="0" xfId="0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164" fontId="2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workbookViewId="0">
      <selection activeCell="Q37" sqref="Q37"/>
    </sheetView>
  </sheetViews>
  <sheetFormatPr defaultRowHeight="15" x14ac:dyDescent="0.25"/>
  <cols>
    <col min="1" max="1" width="15.7109375" customWidth="1"/>
    <col min="10" max="10" width="10.28515625" customWidth="1"/>
    <col min="15" max="15" width="10.28515625" customWidth="1"/>
  </cols>
  <sheetData>
    <row r="1" spans="1:17" x14ac:dyDescent="0.25">
      <c r="A1" s="1" t="s">
        <v>22</v>
      </c>
    </row>
    <row r="3" spans="1:17" x14ac:dyDescent="0.25">
      <c r="A3" s="1" t="s">
        <v>23</v>
      </c>
      <c r="G3" s="16" t="s">
        <v>24</v>
      </c>
      <c r="H3" s="17"/>
      <c r="I3" s="17"/>
      <c r="L3" s="16" t="s">
        <v>25</v>
      </c>
      <c r="M3" s="17"/>
      <c r="N3" s="17"/>
      <c r="Q3" s="29"/>
    </row>
    <row r="4" spans="1:17" x14ac:dyDescent="0.25">
      <c r="A4" s="2" t="s">
        <v>0</v>
      </c>
      <c r="B4" s="2" t="s">
        <v>1</v>
      </c>
      <c r="C4" s="2" t="s">
        <v>2</v>
      </c>
      <c r="D4" s="2" t="s">
        <v>4</v>
      </c>
      <c r="E4" s="14" t="s">
        <v>3</v>
      </c>
      <c r="G4" s="1" t="s">
        <v>26</v>
      </c>
      <c r="H4" s="1" t="s">
        <v>2</v>
      </c>
      <c r="I4" s="1" t="s">
        <v>4</v>
      </c>
      <c r="J4" s="15" t="s">
        <v>3</v>
      </c>
      <c r="L4" s="1" t="s">
        <v>1</v>
      </c>
      <c r="M4" s="1" t="s">
        <v>2</v>
      </c>
      <c r="N4" s="1" t="s">
        <v>4</v>
      </c>
      <c r="O4" s="15" t="s">
        <v>3</v>
      </c>
      <c r="Q4" s="30"/>
    </row>
    <row r="5" spans="1:17" ht="14.45" x14ac:dyDescent="0.3">
      <c r="A5" s="3">
        <v>44561</v>
      </c>
      <c r="B5" s="2">
        <v>12194</v>
      </c>
      <c r="C5" s="2"/>
      <c r="D5" s="2"/>
      <c r="E5" s="2"/>
      <c r="G5" s="5">
        <v>34262</v>
      </c>
      <c r="H5" s="5"/>
      <c r="I5" s="5"/>
      <c r="J5" s="5"/>
      <c r="L5" s="5">
        <v>648</v>
      </c>
      <c r="M5" s="5"/>
      <c r="N5" s="5"/>
      <c r="O5" s="5"/>
      <c r="Q5" s="30"/>
    </row>
    <row r="6" spans="1:17" ht="14.45" x14ac:dyDescent="0.3">
      <c r="A6" s="3">
        <v>44579</v>
      </c>
      <c r="B6" s="2">
        <v>12319</v>
      </c>
      <c r="C6" s="2">
        <f>B6-B5</f>
        <v>125</v>
      </c>
      <c r="D6" s="2">
        <f>A6-A5</f>
        <v>18</v>
      </c>
      <c r="E6" s="6">
        <f t="shared" ref="E6:E18" si="0">C6/D6</f>
        <v>6.9444444444444446</v>
      </c>
      <c r="G6" s="5">
        <v>34393</v>
      </c>
      <c r="H6" s="5">
        <f>G6-G5</f>
        <v>131</v>
      </c>
      <c r="I6" s="4">
        <f t="shared" ref="I6:I17" si="1">A6-A5</f>
        <v>18</v>
      </c>
      <c r="J6" s="18">
        <f t="shared" ref="J6:J15" si="2">H6/I6</f>
        <v>7.2777777777777777</v>
      </c>
      <c r="L6" s="5">
        <v>661</v>
      </c>
      <c r="M6" s="2">
        <f t="shared" ref="M6:M17" si="3">L6-L5</f>
        <v>13</v>
      </c>
      <c r="N6" s="20">
        <f t="shared" ref="N6:N17" si="4">A6-A5</f>
        <v>18</v>
      </c>
      <c r="O6" s="18">
        <f t="shared" ref="O6:O17" si="5">M6/N6</f>
        <v>0.72222222222222221</v>
      </c>
      <c r="Q6" s="31"/>
    </row>
    <row r="7" spans="1:17" ht="14.45" x14ac:dyDescent="0.3">
      <c r="A7" s="3">
        <v>44607</v>
      </c>
      <c r="B7" s="19">
        <v>12504</v>
      </c>
      <c r="C7" s="2">
        <f t="shared" ref="C7:C18" si="6">B7-B6</f>
        <v>185</v>
      </c>
      <c r="D7" s="2">
        <f t="shared" ref="D7:D18" si="7">A7-A6</f>
        <v>28</v>
      </c>
      <c r="E7" s="6">
        <f t="shared" si="0"/>
        <v>6.6071428571428568</v>
      </c>
      <c r="G7" s="19">
        <v>34583</v>
      </c>
      <c r="H7" s="5">
        <f>G7-G6</f>
        <v>190</v>
      </c>
      <c r="I7" s="4">
        <f t="shared" si="1"/>
        <v>28</v>
      </c>
      <c r="J7" s="18">
        <f t="shared" si="2"/>
        <v>6.7857142857142856</v>
      </c>
      <c r="L7" s="19">
        <v>681</v>
      </c>
      <c r="M7" s="2">
        <f t="shared" si="3"/>
        <v>20</v>
      </c>
      <c r="N7" s="20">
        <f t="shared" si="4"/>
        <v>28</v>
      </c>
      <c r="O7" s="18">
        <f t="shared" si="5"/>
        <v>0.7142857142857143</v>
      </c>
      <c r="Q7" s="31"/>
    </row>
    <row r="8" spans="1:17" ht="14.45" x14ac:dyDescent="0.3">
      <c r="A8" s="23">
        <v>44649</v>
      </c>
      <c r="B8" s="2">
        <v>12796</v>
      </c>
      <c r="C8" s="2">
        <f t="shared" si="6"/>
        <v>292</v>
      </c>
      <c r="D8" s="2">
        <f t="shared" si="7"/>
        <v>42</v>
      </c>
      <c r="E8" s="6">
        <f t="shared" si="0"/>
        <v>6.9523809523809526</v>
      </c>
      <c r="G8" s="2">
        <v>34888</v>
      </c>
      <c r="H8" s="5">
        <f t="shared" ref="H8:H18" si="8">G8-G7</f>
        <v>305</v>
      </c>
      <c r="I8" s="4">
        <f t="shared" si="1"/>
        <v>42</v>
      </c>
      <c r="J8" s="18">
        <f t="shared" si="2"/>
        <v>7.2619047619047619</v>
      </c>
      <c r="L8" s="2">
        <v>708</v>
      </c>
      <c r="M8" s="2">
        <f t="shared" si="3"/>
        <v>27</v>
      </c>
      <c r="N8" s="20">
        <f t="shared" si="4"/>
        <v>42</v>
      </c>
      <c r="O8" s="18">
        <f t="shared" si="5"/>
        <v>0.6428571428571429</v>
      </c>
      <c r="Q8" s="31"/>
    </row>
    <row r="9" spans="1:17" ht="14.45" x14ac:dyDescent="0.3">
      <c r="A9" s="23">
        <v>44677</v>
      </c>
      <c r="B9" s="2">
        <v>13011</v>
      </c>
      <c r="C9" s="2">
        <f t="shared" si="6"/>
        <v>215</v>
      </c>
      <c r="D9" s="2">
        <f t="shared" si="7"/>
        <v>28</v>
      </c>
      <c r="E9" s="6">
        <f t="shared" si="0"/>
        <v>7.6785714285714288</v>
      </c>
      <c r="G9" s="2">
        <v>35112</v>
      </c>
      <c r="H9" s="5">
        <f t="shared" si="8"/>
        <v>224</v>
      </c>
      <c r="I9" s="4">
        <f t="shared" si="1"/>
        <v>28</v>
      </c>
      <c r="J9" s="18">
        <f t="shared" si="2"/>
        <v>8</v>
      </c>
      <c r="L9" s="2">
        <v>708</v>
      </c>
      <c r="M9" s="2">
        <f t="shared" si="3"/>
        <v>0</v>
      </c>
      <c r="N9" s="20">
        <f t="shared" si="4"/>
        <v>28</v>
      </c>
      <c r="O9" s="18">
        <f t="shared" si="5"/>
        <v>0</v>
      </c>
      <c r="Q9" s="31"/>
    </row>
    <row r="10" spans="1:17" ht="14.45" x14ac:dyDescent="0.3">
      <c r="A10" s="23">
        <v>44712</v>
      </c>
      <c r="B10" s="2">
        <v>13362</v>
      </c>
      <c r="C10" s="2">
        <f t="shared" si="6"/>
        <v>351</v>
      </c>
      <c r="D10" s="2">
        <f t="shared" si="7"/>
        <v>35</v>
      </c>
      <c r="E10" s="6">
        <f t="shared" si="0"/>
        <v>10.028571428571428</v>
      </c>
      <c r="G10" s="2">
        <v>35393</v>
      </c>
      <c r="H10" s="5">
        <f t="shared" si="8"/>
        <v>281</v>
      </c>
      <c r="I10" s="4">
        <f t="shared" si="1"/>
        <v>35</v>
      </c>
      <c r="J10" s="18">
        <f t="shared" si="2"/>
        <v>8.0285714285714285</v>
      </c>
      <c r="L10" s="2">
        <v>708</v>
      </c>
      <c r="M10" s="2">
        <f t="shared" si="3"/>
        <v>0</v>
      </c>
      <c r="N10" s="20">
        <f t="shared" si="4"/>
        <v>35</v>
      </c>
      <c r="O10" s="18">
        <f t="shared" si="5"/>
        <v>0</v>
      </c>
      <c r="Q10" s="31"/>
    </row>
    <row r="11" spans="1:17" ht="14.45" x14ac:dyDescent="0.3">
      <c r="A11" s="23">
        <v>44740</v>
      </c>
      <c r="B11" s="2">
        <v>13606</v>
      </c>
      <c r="C11" s="2">
        <f t="shared" si="6"/>
        <v>244</v>
      </c>
      <c r="D11" s="2">
        <f t="shared" si="7"/>
        <v>28</v>
      </c>
      <c r="E11" s="6">
        <f t="shared" si="0"/>
        <v>8.7142857142857135</v>
      </c>
      <c r="G11" s="2">
        <v>35668</v>
      </c>
      <c r="H11" s="5">
        <f t="shared" si="8"/>
        <v>275</v>
      </c>
      <c r="I11" s="4">
        <f t="shared" si="1"/>
        <v>28</v>
      </c>
      <c r="J11" s="18">
        <f t="shared" si="2"/>
        <v>9.8214285714285712</v>
      </c>
      <c r="L11" s="2">
        <v>849</v>
      </c>
      <c r="M11" s="2">
        <f t="shared" si="3"/>
        <v>141</v>
      </c>
      <c r="N11" s="20">
        <f t="shared" si="4"/>
        <v>28</v>
      </c>
      <c r="O11" s="18">
        <f t="shared" si="5"/>
        <v>5.0357142857142856</v>
      </c>
      <c r="Q11" s="31"/>
    </row>
    <row r="12" spans="1:17" ht="14.45" x14ac:dyDescent="0.3">
      <c r="A12" s="23">
        <v>44769</v>
      </c>
      <c r="B12" s="2">
        <v>13838</v>
      </c>
      <c r="C12" s="2">
        <f t="shared" si="6"/>
        <v>232</v>
      </c>
      <c r="D12" s="2">
        <f t="shared" si="7"/>
        <v>29</v>
      </c>
      <c r="E12" s="6">
        <f t="shared" si="0"/>
        <v>8</v>
      </c>
      <c r="G12" s="2">
        <v>35854</v>
      </c>
      <c r="H12" s="5">
        <f t="shared" si="8"/>
        <v>186</v>
      </c>
      <c r="I12" s="4">
        <f t="shared" si="1"/>
        <v>29</v>
      </c>
      <c r="J12" s="18">
        <f t="shared" si="2"/>
        <v>6.4137931034482758</v>
      </c>
      <c r="L12" s="2">
        <v>901</v>
      </c>
      <c r="M12" s="2">
        <f t="shared" si="3"/>
        <v>52</v>
      </c>
      <c r="N12" s="20">
        <f t="shared" si="4"/>
        <v>29</v>
      </c>
      <c r="O12" s="18">
        <f t="shared" si="5"/>
        <v>1.7931034482758621</v>
      </c>
      <c r="Q12" s="32"/>
    </row>
    <row r="13" spans="1:17" ht="14.45" x14ac:dyDescent="0.3">
      <c r="A13" s="3">
        <v>44804</v>
      </c>
      <c r="B13" s="2">
        <v>14138</v>
      </c>
      <c r="C13" s="2">
        <f t="shared" si="6"/>
        <v>300</v>
      </c>
      <c r="D13" s="2">
        <f t="shared" si="7"/>
        <v>35</v>
      </c>
      <c r="E13" s="6">
        <f t="shared" si="0"/>
        <v>8.5714285714285712</v>
      </c>
      <c r="G13" s="2">
        <v>36024</v>
      </c>
      <c r="H13" s="5">
        <f t="shared" si="8"/>
        <v>170</v>
      </c>
      <c r="I13" s="4">
        <f t="shared" si="1"/>
        <v>35</v>
      </c>
      <c r="J13" s="18">
        <f t="shared" si="2"/>
        <v>4.8571428571428568</v>
      </c>
      <c r="L13" s="2">
        <v>1035</v>
      </c>
      <c r="M13" s="2">
        <f t="shared" si="3"/>
        <v>134</v>
      </c>
      <c r="N13" s="20">
        <f t="shared" si="4"/>
        <v>35</v>
      </c>
      <c r="O13" s="18">
        <f t="shared" si="5"/>
        <v>3.8285714285714287</v>
      </c>
      <c r="Q13" s="32"/>
    </row>
    <row r="14" spans="1:17" ht="14.45" x14ac:dyDescent="0.3">
      <c r="A14" s="3">
        <v>44821</v>
      </c>
      <c r="B14" s="2">
        <v>14326</v>
      </c>
      <c r="C14" s="2">
        <f t="shared" si="6"/>
        <v>188</v>
      </c>
      <c r="D14" s="2">
        <f t="shared" si="7"/>
        <v>17</v>
      </c>
      <c r="E14" s="6">
        <f t="shared" si="0"/>
        <v>11.058823529411764</v>
      </c>
      <c r="G14" s="2">
        <v>36166</v>
      </c>
      <c r="H14" s="5">
        <f t="shared" si="8"/>
        <v>142</v>
      </c>
      <c r="I14" s="4">
        <f t="shared" si="1"/>
        <v>17</v>
      </c>
      <c r="J14" s="18">
        <f t="shared" si="2"/>
        <v>8.3529411764705888</v>
      </c>
      <c r="L14" s="2">
        <v>1091</v>
      </c>
      <c r="M14" s="2">
        <f t="shared" si="3"/>
        <v>56</v>
      </c>
      <c r="N14" s="20">
        <f t="shared" si="4"/>
        <v>17</v>
      </c>
      <c r="O14" s="18">
        <f t="shared" si="5"/>
        <v>3.2941176470588234</v>
      </c>
      <c r="Q14" s="32"/>
    </row>
    <row r="15" spans="1:17" ht="14.45" x14ac:dyDescent="0.3">
      <c r="A15" s="23">
        <v>44853</v>
      </c>
      <c r="B15" s="19">
        <v>14479</v>
      </c>
      <c r="C15" s="2">
        <f t="shared" si="6"/>
        <v>153</v>
      </c>
      <c r="D15" s="2">
        <f t="shared" si="7"/>
        <v>32</v>
      </c>
      <c r="E15" s="6">
        <f t="shared" si="0"/>
        <v>4.78125</v>
      </c>
      <c r="G15" s="19">
        <v>36284</v>
      </c>
      <c r="H15" s="5">
        <f t="shared" si="8"/>
        <v>118</v>
      </c>
      <c r="I15" s="4">
        <f t="shared" si="1"/>
        <v>32</v>
      </c>
      <c r="J15" s="18">
        <f t="shared" si="2"/>
        <v>3.6875</v>
      </c>
      <c r="L15" s="19">
        <v>1132</v>
      </c>
      <c r="M15" s="2">
        <f t="shared" si="3"/>
        <v>41</v>
      </c>
      <c r="N15" s="20">
        <f t="shared" si="4"/>
        <v>32</v>
      </c>
      <c r="O15" s="18">
        <f t="shared" si="5"/>
        <v>1.28125</v>
      </c>
      <c r="Q15" s="32"/>
    </row>
    <row r="16" spans="1:17" ht="14.45" x14ac:dyDescent="0.3">
      <c r="A16" s="23">
        <v>44894</v>
      </c>
      <c r="B16" s="19">
        <v>14760</v>
      </c>
      <c r="C16" s="2">
        <f t="shared" si="6"/>
        <v>281</v>
      </c>
      <c r="D16" s="2">
        <f t="shared" si="7"/>
        <v>41</v>
      </c>
      <c r="E16" s="6">
        <f t="shared" si="0"/>
        <v>6.8536585365853657</v>
      </c>
      <c r="G16" s="19">
        <v>36501</v>
      </c>
      <c r="H16" s="5">
        <f t="shared" si="8"/>
        <v>217</v>
      </c>
      <c r="I16" s="4">
        <f t="shared" si="1"/>
        <v>41</v>
      </c>
      <c r="J16" s="18">
        <f>H16/I16</f>
        <v>5.2926829268292686</v>
      </c>
      <c r="L16" s="19">
        <v>1244</v>
      </c>
      <c r="M16" s="2">
        <f t="shared" si="3"/>
        <v>112</v>
      </c>
      <c r="N16" s="20">
        <f t="shared" si="4"/>
        <v>41</v>
      </c>
      <c r="O16" s="18">
        <f t="shared" si="5"/>
        <v>2.7317073170731709</v>
      </c>
      <c r="Q16" s="32"/>
    </row>
    <row r="17" spans="1:17" ht="14.45" x14ac:dyDescent="0.3">
      <c r="A17" s="23">
        <v>44914</v>
      </c>
      <c r="B17" s="19">
        <v>14917</v>
      </c>
      <c r="C17" s="2">
        <f t="shared" si="6"/>
        <v>157</v>
      </c>
      <c r="D17" s="2">
        <f t="shared" si="7"/>
        <v>20</v>
      </c>
      <c r="E17" s="6">
        <f t="shared" si="0"/>
        <v>7.85</v>
      </c>
      <c r="G17" s="19">
        <v>36618</v>
      </c>
      <c r="H17" s="2">
        <f t="shared" si="8"/>
        <v>117</v>
      </c>
      <c r="I17" s="4">
        <f t="shared" si="1"/>
        <v>20</v>
      </c>
      <c r="J17" s="5">
        <f>H17/I17</f>
        <v>5.85</v>
      </c>
      <c r="L17" s="19">
        <v>1281</v>
      </c>
      <c r="M17" s="2">
        <f t="shared" si="3"/>
        <v>37</v>
      </c>
      <c r="N17" s="4">
        <f t="shared" si="4"/>
        <v>20</v>
      </c>
      <c r="O17" s="18">
        <f t="shared" si="5"/>
        <v>1.85</v>
      </c>
      <c r="Q17" s="32"/>
    </row>
    <row r="18" spans="1:17" ht="14.45" x14ac:dyDescent="0.3">
      <c r="A18" s="7"/>
      <c r="B18" s="8"/>
      <c r="C18" s="24">
        <f t="shared" si="6"/>
        <v>-14917</v>
      </c>
      <c r="D18" s="24">
        <f t="shared" si="7"/>
        <v>-44914</v>
      </c>
      <c r="E18" s="25">
        <f t="shared" si="0"/>
        <v>0.33212361401790086</v>
      </c>
      <c r="G18" s="8"/>
      <c r="H18" s="24">
        <f t="shared" si="8"/>
        <v>-36618</v>
      </c>
      <c r="I18" s="26">
        <f>A18-A17</f>
        <v>-44914</v>
      </c>
      <c r="J18" s="27">
        <f>H18/I18</f>
        <v>0.81529144587433766</v>
      </c>
    </row>
    <row r="20" spans="1:17" x14ac:dyDescent="0.25">
      <c r="A20" t="s">
        <v>18</v>
      </c>
      <c r="B20">
        <v>2022</v>
      </c>
    </row>
    <row r="21" spans="1:17" x14ac:dyDescent="0.25">
      <c r="A21" s="1" t="s">
        <v>23</v>
      </c>
      <c r="G21" s="16" t="s">
        <v>24</v>
      </c>
      <c r="H21" s="17"/>
      <c r="I21" s="17"/>
      <c r="L21" s="16" t="s">
        <v>25</v>
      </c>
      <c r="M21" s="17"/>
      <c r="N21" s="17"/>
    </row>
    <row r="22" spans="1:17" ht="45" x14ac:dyDescent="0.25">
      <c r="A22" s="2" t="s">
        <v>0</v>
      </c>
      <c r="B22" s="2" t="s">
        <v>1</v>
      </c>
      <c r="C22" s="12" t="s">
        <v>20</v>
      </c>
      <c r="D22" s="2" t="s">
        <v>4</v>
      </c>
      <c r="E22" s="2" t="s">
        <v>3</v>
      </c>
      <c r="G22" s="1" t="s">
        <v>17</v>
      </c>
      <c r="H22" s="13" t="s">
        <v>20</v>
      </c>
      <c r="I22" s="1" t="s">
        <v>4</v>
      </c>
      <c r="J22" s="1" t="s">
        <v>3</v>
      </c>
      <c r="L22" s="1" t="s">
        <v>21</v>
      </c>
      <c r="M22" s="13" t="s">
        <v>20</v>
      </c>
      <c r="N22" s="1" t="s">
        <v>4</v>
      </c>
      <c r="O22" s="1" t="s">
        <v>3</v>
      </c>
      <c r="Q22" s="1" t="s">
        <v>27</v>
      </c>
    </row>
    <row r="23" spans="1:17" x14ac:dyDescent="0.25">
      <c r="A23" s="3">
        <v>44561</v>
      </c>
      <c r="B23" s="2">
        <v>12194</v>
      </c>
      <c r="C23" s="2"/>
      <c r="G23" s="5">
        <v>34262</v>
      </c>
      <c r="H23" s="2"/>
      <c r="L23" s="5">
        <v>648</v>
      </c>
      <c r="M23" s="2"/>
    </row>
    <row r="24" spans="1:17" x14ac:dyDescent="0.25">
      <c r="A24" s="10">
        <v>44592</v>
      </c>
      <c r="B24" s="11">
        <f>B6+(E6*(A24-A6))</f>
        <v>12409.277777777777</v>
      </c>
      <c r="C24" s="11">
        <f>B24-B23</f>
        <v>215.27777777777737</v>
      </c>
      <c r="D24" s="9">
        <f>A24-A23</f>
        <v>31</v>
      </c>
      <c r="E24" s="22">
        <f>C24/D24</f>
        <v>6.9444444444444313</v>
      </c>
      <c r="F24" s="9"/>
      <c r="G24" s="11">
        <f>G6+(J6*(A24-A6))</f>
        <v>34487.611111111109</v>
      </c>
      <c r="H24" s="11">
        <f>G24-G23</f>
        <v>225.61111111110949</v>
      </c>
      <c r="I24" s="9">
        <f>A24-A23</f>
        <v>31</v>
      </c>
      <c r="J24" s="21">
        <f>H24/I24</f>
        <v>7.2777777777777253</v>
      </c>
      <c r="K24" t="s">
        <v>19</v>
      </c>
      <c r="L24" s="11">
        <f>L6+(O6*(A24-A6))</f>
        <v>670.38888888888891</v>
      </c>
      <c r="M24" s="11">
        <f>L24-L23</f>
        <v>22.388888888888914</v>
      </c>
      <c r="N24" s="9">
        <f>A24-A23</f>
        <v>31</v>
      </c>
      <c r="O24" s="21">
        <f>M24/N24</f>
        <v>0.72222222222222299</v>
      </c>
      <c r="Q24" s="11">
        <f>C24+H24+M24</f>
        <v>463.27777777777578</v>
      </c>
    </row>
    <row r="25" spans="1:17" x14ac:dyDescent="0.25">
      <c r="A25" s="3">
        <v>44620</v>
      </c>
      <c r="B25" s="11">
        <f t="shared" ref="B25:B35" si="9">B7+(E7*(A25-A7))</f>
        <v>12589.892857142857</v>
      </c>
      <c r="C25" s="11">
        <f t="shared" ref="C25:C35" si="10">B25-B24</f>
        <v>180.61507936507951</v>
      </c>
      <c r="D25" s="9">
        <f t="shared" ref="D25:D35" si="11">A25-A24</f>
        <v>28</v>
      </c>
      <c r="E25" s="22">
        <f t="shared" ref="E25:E34" si="12">C25/D25</f>
        <v>6.4505385487528395</v>
      </c>
      <c r="F25" s="9"/>
      <c r="G25" s="11">
        <f t="shared" ref="G25:G34" si="13">G7+(J7*(A25-A7))</f>
        <v>34671.214285714283</v>
      </c>
      <c r="H25" s="11">
        <f t="shared" ref="H25:H35" si="14">G25-G24</f>
        <v>183.6031746031731</v>
      </c>
      <c r="I25" s="9">
        <f t="shared" ref="I25:I35" si="15">A25-A24</f>
        <v>28</v>
      </c>
      <c r="J25" s="21">
        <f t="shared" ref="J25:J35" si="16">H25/I25</f>
        <v>6.5572562358276105</v>
      </c>
      <c r="K25" t="s">
        <v>5</v>
      </c>
      <c r="L25" s="11">
        <f t="shared" ref="L25:L35" si="17">L7+(O7*(A25-A7))</f>
        <v>690.28571428571433</v>
      </c>
      <c r="M25" s="11">
        <f t="shared" ref="M25:M35" si="18">L25-L24</f>
        <v>19.89682539682542</v>
      </c>
      <c r="N25" s="9">
        <f t="shared" ref="N25:N35" si="19">A25-A24</f>
        <v>28</v>
      </c>
      <c r="O25" s="21">
        <f t="shared" ref="O25:O35" si="20">M25/N25</f>
        <v>0.71060090702947931</v>
      </c>
      <c r="Q25" s="11">
        <f t="shared" ref="Q25:Q35" si="21">C25+H25+M25</f>
        <v>384.11507936507803</v>
      </c>
    </row>
    <row r="26" spans="1:17" x14ac:dyDescent="0.25">
      <c r="A26" s="10">
        <v>44651</v>
      </c>
      <c r="B26" s="11">
        <f t="shared" si="9"/>
        <v>12809.904761904761</v>
      </c>
      <c r="C26" s="11">
        <f t="shared" si="10"/>
        <v>220.01190476190459</v>
      </c>
      <c r="D26" s="9">
        <f t="shared" si="11"/>
        <v>31</v>
      </c>
      <c r="E26" s="22">
        <f t="shared" si="12"/>
        <v>7.097158218125954</v>
      </c>
      <c r="F26" s="9"/>
      <c r="G26" s="11">
        <f t="shared" si="13"/>
        <v>34902.523809523809</v>
      </c>
      <c r="H26" s="11">
        <f t="shared" si="14"/>
        <v>231.30952380952658</v>
      </c>
      <c r="I26" s="9">
        <f t="shared" si="15"/>
        <v>31</v>
      </c>
      <c r="J26" s="21">
        <f t="shared" si="16"/>
        <v>7.4615975422427931</v>
      </c>
      <c r="K26" t="s">
        <v>6</v>
      </c>
      <c r="L26" s="11">
        <f t="shared" si="17"/>
        <v>709.28571428571433</v>
      </c>
      <c r="M26" s="11">
        <f t="shared" si="18"/>
        <v>19</v>
      </c>
      <c r="N26" s="9">
        <f t="shared" si="19"/>
        <v>31</v>
      </c>
      <c r="O26" s="21">
        <f t="shared" si="20"/>
        <v>0.61290322580645162</v>
      </c>
      <c r="Q26" s="11">
        <f t="shared" si="21"/>
        <v>470.32142857143117</v>
      </c>
    </row>
    <row r="27" spans="1:17" x14ac:dyDescent="0.25">
      <c r="A27" s="3">
        <v>44681</v>
      </c>
      <c r="B27" s="11">
        <f t="shared" si="9"/>
        <v>13041.714285714286</v>
      </c>
      <c r="C27" s="11">
        <f t="shared" si="10"/>
        <v>231.80952380952476</v>
      </c>
      <c r="D27" s="9">
        <f t="shared" si="11"/>
        <v>30</v>
      </c>
      <c r="E27" s="22">
        <f t="shared" si="12"/>
        <v>7.726984126984159</v>
      </c>
      <c r="F27" s="9"/>
      <c r="G27" s="11">
        <f t="shared" si="13"/>
        <v>35144</v>
      </c>
      <c r="H27" s="11">
        <f t="shared" si="14"/>
        <v>241.47619047619082</v>
      </c>
      <c r="I27" s="9">
        <f t="shared" si="15"/>
        <v>30</v>
      </c>
      <c r="J27" s="21">
        <f t="shared" si="16"/>
        <v>8.0492063492063615</v>
      </c>
      <c r="K27" t="s">
        <v>7</v>
      </c>
      <c r="L27" s="11">
        <f t="shared" si="17"/>
        <v>708</v>
      </c>
      <c r="M27" s="11">
        <f t="shared" si="18"/>
        <v>-1.2857142857143344</v>
      </c>
      <c r="N27" s="9">
        <f t="shared" si="19"/>
        <v>30</v>
      </c>
      <c r="O27" s="21">
        <f t="shared" si="20"/>
        <v>-4.2857142857144481E-2</v>
      </c>
      <c r="Q27" s="11">
        <f t="shared" si="21"/>
        <v>472.00000000000125</v>
      </c>
    </row>
    <row r="28" spans="1:17" x14ac:dyDescent="0.25">
      <c r="A28" s="3">
        <v>44712</v>
      </c>
      <c r="B28" s="11">
        <f t="shared" si="9"/>
        <v>13362</v>
      </c>
      <c r="C28" s="11">
        <f t="shared" si="10"/>
        <v>320.28571428571377</v>
      </c>
      <c r="D28" s="9">
        <f t="shared" si="11"/>
        <v>31</v>
      </c>
      <c r="E28" s="22">
        <f t="shared" si="12"/>
        <v>10.331797235023025</v>
      </c>
      <c r="F28" s="9"/>
      <c r="G28" s="11">
        <f t="shared" si="13"/>
        <v>35393</v>
      </c>
      <c r="H28" s="11">
        <f t="shared" si="14"/>
        <v>249</v>
      </c>
      <c r="I28" s="9">
        <f t="shared" si="15"/>
        <v>31</v>
      </c>
      <c r="J28" s="21">
        <f t="shared" si="16"/>
        <v>8.0322580645161299</v>
      </c>
      <c r="K28" t="s">
        <v>8</v>
      </c>
      <c r="L28" s="11">
        <f t="shared" si="17"/>
        <v>708</v>
      </c>
      <c r="M28" s="11">
        <f t="shared" si="18"/>
        <v>0</v>
      </c>
      <c r="N28" s="9">
        <f t="shared" si="19"/>
        <v>31</v>
      </c>
      <c r="O28" s="21">
        <f t="shared" si="20"/>
        <v>0</v>
      </c>
      <c r="Q28" s="11">
        <f t="shared" si="21"/>
        <v>569.28571428571377</v>
      </c>
    </row>
    <row r="29" spans="1:17" x14ac:dyDescent="0.25">
      <c r="A29" s="3">
        <v>44742</v>
      </c>
      <c r="B29" s="11">
        <f t="shared" si="9"/>
        <v>13623.428571428571</v>
      </c>
      <c r="C29" s="11">
        <f t="shared" si="10"/>
        <v>261.42857142857065</v>
      </c>
      <c r="D29" s="9">
        <f t="shared" si="11"/>
        <v>30</v>
      </c>
      <c r="E29" s="22">
        <f t="shared" si="12"/>
        <v>8.7142857142856887</v>
      </c>
      <c r="F29" s="9"/>
      <c r="G29" s="11">
        <f t="shared" si="13"/>
        <v>35687.642857142855</v>
      </c>
      <c r="H29" s="11">
        <f t="shared" si="14"/>
        <v>294.64285714285506</v>
      </c>
      <c r="I29" s="9">
        <f t="shared" si="15"/>
        <v>30</v>
      </c>
      <c r="J29" s="21">
        <f t="shared" si="16"/>
        <v>9.8214285714285019</v>
      </c>
      <c r="K29" t="s">
        <v>9</v>
      </c>
      <c r="L29" s="11">
        <f t="shared" si="17"/>
        <v>859.07142857142856</v>
      </c>
      <c r="M29" s="11">
        <f t="shared" si="18"/>
        <v>151.07142857142856</v>
      </c>
      <c r="N29" s="9">
        <f t="shared" si="19"/>
        <v>30</v>
      </c>
      <c r="O29" s="21">
        <f t="shared" si="20"/>
        <v>5.0357142857142856</v>
      </c>
      <c r="Q29" s="11">
        <f t="shared" si="21"/>
        <v>707.14285714285427</v>
      </c>
    </row>
    <row r="30" spans="1:17" x14ac:dyDescent="0.25">
      <c r="A30" s="3">
        <v>44773</v>
      </c>
      <c r="B30" s="11">
        <f t="shared" si="9"/>
        <v>13870</v>
      </c>
      <c r="C30" s="11">
        <f t="shared" si="10"/>
        <v>246.57142857142935</v>
      </c>
      <c r="D30" s="9">
        <f t="shared" si="11"/>
        <v>31</v>
      </c>
      <c r="E30" s="22">
        <f t="shared" si="12"/>
        <v>7.9539170506912695</v>
      </c>
      <c r="F30" s="9"/>
      <c r="G30" s="11">
        <f t="shared" si="13"/>
        <v>35879.65517241379</v>
      </c>
      <c r="H30" s="11">
        <f t="shared" si="14"/>
        <v>192.01231527093478</v>
      </c>
      <c r="I30" s="9">
        <f t="shared" si="15"/>
        <v>31</v>
      </c>
      <c r="J30" s="21">
        <f t="shared" si="16"/>
        <v>6.193945653901122</v>
      </c>
      <c r="K30" t="s">
        <v>10</v>
      </c>
      <c r="L30" s="11">
        <f t="shared" si="17"/>
        <v>908.17241379310349</v>
      </c>
      <c r="M30" s="11">
        <f t="shared" si="18"/>
        <v>49.100985221674932</v>
      </c>
      <c r="N30" s="9">
        <f t="shared" si="19"/>
        <v>31</v>
      </c>
      <c r="O30" s="21">
        <f t="shared" si="20"/>
        <v>1.583902749086288</v>
      </c>
      <c r="Q30" s="11">
        <f t="shared" si="21"/>
        <v>487.68472906403906</v>
      </c>
    </row>
    <row r="31" spans="1:17" x14ac:dyDescent="0.25">
      <c r="A31" s="3">
        <v>44804</v>
      </c>
      <c r="B31" s="11">
        <f t="shared" si="9"/>
        <v>14138</v>
      </c>
      <c r="C31" s="11">
        <f t="shared" si="10"/>
        <v>268</v>
      </c>
      <c r="D31" s="9">
        <f t="shared" si="11"/>
        <v>31</v>
      </c>
      <c r="E31" s="22">
        <f t="shared" si="12"/>
        <v>8.6451612903225801</v>
      </c>
      <c r="F31" s="9"/>
      <c r="G31" s="11">
        <f t="shared" si="13"/>
        <v>36024</v>
      </c>
      <c r="H31" s="11">
        <f t="shared" si="14"/>
        <v>144.34482758621016</v>
      </c>
      <c r="I31" s="9">
        <f t="shared" si="15"/>
        <v>31</v>
      </c>
      <c r="J31" s="21">
        <f t="shared" si="16"/>
        <v>4.6562847608454891</v>
      </c>
      <c r="K31" t="s">
        <v>11</v>
      </c>
      <c r="L31" s="11">
        <f t="shared" si="17"/>
        <v>1035</v>
      </c>
      <c r="M31" s="11">
        <f t="shared" si="18"/>
        <v>126.82758620689651</v>
      </c>
      <c r="N31" s="9">
        <f t="shared" si="19"/>
        <v>31</v>
      </c>
      <c r="O31" s="21">
        <f t="shared" si="20"/>
        <v>4.091212458286984</v>
      </c>
      <c r="Q31" s="11">
        <f t="shared" si="21"/>
        <v>539.17241379310667</v>
      </c>
    </row>
    <row r="32" spans="1:17" x14ac:dyDescent="0.25">
      <c r="A32" s="3">
        <v>44834</v>
      </c>
      <c r="B32" s="11">
        <f t="shared" si="9"/>
        <v>14469.764705882353</v>
      </c>
      <c r="C32" s="11">
        <f t="shared" si="10"/>
        <v>331.76470588235316</v>
      </c>
      <c r="D32" s="9">
        <f t="shared" si="11"/>
        <v>30</v>
      </c>
      <c r="E32" s="22">
        <f t="shared" si="12"/>
        <v>11.058823529411772</v>
      </c>
      <c r="F32" s="9"/>
      <c r="G32" s="11">
        <f t="shared" si="13"/>
        <v>36274.588235294119</v>
      </c>
      <c r="H32" s="11">
        <f t="shared" si="14"/>
        <v>250.58823529411893</v>
      </c>
      <c r="I32" s="9">
        <f t="shared" si="15"/>
        <v>30</v>
      </c>
      <c r="J32" s="21">
        <f t="shared" si="16"/>
        <v>8.3529411764706314</v>
      </c>
      <c r="K32" t="s">
        <v>12</v>
      </c>
      <c r="L32" s="11">
        <f t="shared" si="17"/>
        <v>1133.8235294117646</v>
      </c>
      <c r="M32" s="11">
        <f t="shared" si="18"/>
        <v>98.823529411764639</v>
      </c>
      <c r="N32" s="9">
        <f t="shared" si="19"/>
        <v>30</v>
      </c>
      <c r="O32" s="21">
        <f t="shared" si="20"/>
        <v>3.2941176470588212</v>
      </c>
      <c r="Q32" s="11">
        <f t="shared" si="21"/>
        <v>681.17647058823673</v>
      </c>
    </row>
    <row r="33" spans="1:17" x14ac:dyDescent="0.25">
      <c r="A33" s="3">
        <v>44865</v>
      </c>
      <c r="B33" s="11">
        <f t="shared" si="9"/>
        <v>14536.375</v>
      </c>
      <c r="C33" s="11">
        <f t="shared" si="10"/>
        <v>66.610294117646845</v>
      </c>
      <c r="D33" s="9">
        <f t="shared" si="11"/>
        <v>31</v>
      </c>
      <c r="E33" s="22">
        <f t="shared" si="12"/>
        <v>2.1487191650853821</v>
      </c>
      <c r="F33" s="9"/>
      <c r="G33" s="11">
        <f t="shared" si="13"/>
        <v>36328.25</v>
      </c>
      <c r="H33" s="11">
        <f t="shared" si="14"/>
        <v>53.661764705881069</v>
      </c>
      <c r="I33" s="9">
        <f t="shared" si="15"/>
        <v>31</v>
      </c>
      <c r="J33" s="21">
        <f t="shared" si="16"/>
        <v>1.7310246679316474</v>
      </c>
      <c r="K33" t="s">
        <v>13</v>
      </c>
      <c r="L33" s="11">
        <f t="shared" si="17"/>
        <v>1147.375</v>
      </c>
      <c r="M33" s="11">
        <f t="shared" si="18"/>
        <v>13.551470588235361</v>
      </c>
      <c r="N33" s="9">
        <f t="shared" si="19"/>
        <v>31</v>
      </c>
      <c r="O33" s="21">
        <f t="shared" si="20"/>
        <v>0.43714421252372132</v>
      </c>
      <c r="Q33" s="11">
        <f t="shared" si="21"/>
        <v>133.82352941176327</v>
      </c>
    </row>
    <row r="34" spans="1:17" x14ac:dyDescent="0.25">
      <c r="A34" s="3">
        <v>44895</v>
      </c>
      <c r="B34" s="11">
        <f t="shared" si="9"/>
        <v>14766.853658536585</v>
      </c>
      <c r="C34" s="11">
        <f t="shared" si="10"/>
        <v>230.4786585365855</v>
      </c>
      <c r="D34" s="9">
        <f t="shared" si="11"/>
        <v>30</v>
      </c>
      <c r="E34" s="22">
        <f t="shared" si="12"/>
        <v>7.6826219512195166</v>
      </c>
      <c r="F34" s="9"/>
      <c r="G34" s="11">
        <f t="shared" si="13"/>
        <v>36506.292682926833</v>
      </c>
      <c r="H34" s="11">
        <f t="shared" si="14"/>
        <v>178.04268292683264</v>
      </c>
      <c r="I34" s="9">
        <f t="shared" si="15"/>
        <v>30</v>
      </c>
      <c r="J34" s="21">
        <f t="shared" si="16"/>
        <v>5.9347560975610882</v>
      </c>
      <c r="K34" t="s">
        <v>14</v>
      </c>
      <c r="L34" s="11">
        <f t="shared" si="17"/>
        <v>1246.7317073170732</v>
      </c>
      <c r="M34" s="11">
        <f t="shared" si="18"/>
        <v>99.356707317073187</v>
      </c>
      <c r="N34" s="9">
        <f t="shared" si="19"/>
        <v>30</v>
      </c>
      <c r="O34" s="21">
        <f t="shared" si="20"/>
        <v>3.3118902439024396</v>
      </c>
      <c r="Q34" s="11">
        <f t="shared" si="21"/>
        <v>507.87804878049133</v>
      </c>
    </row>
    <row r="35" spans="1:17" x14ac:dyDescent="0.25">
      <c r="A35" s="3">
        <v>44926</v>
      </c>
      <c r="B35" s="11">
        <f t="shared" si="9"/>
        <v>15011.2</v>
      </c>
      <c r="C35" s="11">
        <f t="shared" si="10"/>
        <v>244.34634146341523</v>
      </c>
      <c r="D35" s="9">
        <f t="shared" si="11"/>
        <v>31</v>
      </c>
      <c r="E35" s="22">
        <f>C35/D35</f>
        <v>7.8821400472069429</v>
      </c>
      <c r="F35" s="9"/>
      <c r="G35" s="11">
        <f>G17+(J17*(A35-A17))</f>
        <v>36688.199999999997</v>
      </c>
      <c r="H35" s="11">
        <f t="shared" si="14"/>
        <v>181.90731707316445</v>
      </c>
      <c r="I35" s="9">
        <f t="shared" si="15"/>
        <v>31</v>
      </c>
      <c r="J35" s="21">
        <f t="shared" si="16"/>
        <v>5.8679779701020793</v>
      </c>
      <c r="K35" t="s">
        <v>15</v>
      </c>
      <c r="L35" s="11">
        <f t="shared" si="17"/>
        <v>1303.2</v>
      </c>
      <c r="M35" s="11">
        <f t="shared" si="18"/>
        <v>56.468292682926858</v>
      </c>
      <c r="N35" s="9">
        <f t="shared" si="19"/>
        <v>31</v>
      </c>
      <c r="O35" s="21">
        <f t="shared" si="20"/>
        <v>1.8215578284815115</v>
      </c>
      <c r="Q35" s="11">
        <f t="shared" si="21"/>
        <v>482.72195121950654</v>
      </c>
    </row>
    <row r="36" spans="1:17" x14ac:dyDescent="0.25">
      <c r="A36" s="1" t="s">
        <v>16</v>
      </c>
      <c r="C36" s="9">
        <f>SUM(C24:C35)</f>
        <v>2817.2000000000007</v>
      </c>
      <c r="G36" s="1" t="s">
        <v>16</v>
      </c>
      <c r="H36" s="9">
        <f>SUM(H24:H35)</f>
        <v>2426.1999999999971</v>
      </c>
      <c r="K36" s="1" t="s">
        <v>16</v>
      </c>
      <c r="L36" s="1" t="s">
        <v>16</v>
      </c>
      <c r="M36" s="9">
        <f>SUM(M24:M35)</f>
        <v>655.20000000000005</v>
      </c>
      <c r="Q36" s="28">
        <f>SUM(Q24:Q35)</f>
        <v>5898.5999999999985</v>
      </c>
    </row>
  </sheetData>
  <pageMargins left="0.7" right="0.7" top="0.78740157499999996" bottom="0.78740157499999996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E21" sqref="E21"/>
    </sheetView>
  </sheetViews>
  <sheetFormatPr defaultRowHeight="15" x14ac:dyDescent="0.25"/>
  <cols>
    <col min="1" max="1" width="15.7109375" customWidth="1"/>
    <col min="10" max="10" width="10.28515625" customWidth="1"/>
    <col min="15" max="15" width="10.28515625" customWidth="1"/>
  </cols>
  <sheetData>
    <row r="1" spans="1:17" x14ac:dyDescent="0.25">
      <c r="A1" s="1" t="s">
        <v>22</v>
      </c>
    </row>
    <row r="3" spans="1:17" x14ac:dyDescent="0.25">
      <c r="A3" s="1" t="s">
        <v>23</v>
      </c>
      <c r="G3" s="16" t="s">
        <v>24</v>
      </c>
      <c r="H3" s="17"/>
      <c r="I3" s="17"/>
      <c r="L3" s="16" t="s">
        <v>25</v>
      </c>
      <c r="M3" s="17"/>
      <c r="N3" s="17"/>
      <c r="Q3" s="29"/>
    </row>
    <row r="4" spans="1:17" x14ac:dyDescent="0.25">
      <c r="A4" s="2" t="s">
        <v>0</v>
      </c>
      <c r="B4" s="2" t="s">
        <v>1</v>
      </c>
      <c r="C4" s="2" t="s">
        <v>2</v>
      </c>
      <c r="D4" s="2" t="s">
        <v>4</v>
      </c>
      <c r="E4" s="14" t="s">
        <v>3</v>
      </c>
      <c r="G4" s="1" t="s">
        <v>26</v>
      </c>
      <c r="H4" s="1" t="s">
        <v>2</v>
      </c>
      <c r="I4" s="1" t="s">
        <v>4</v>
      </c>
      <c r="J4" s="15" t="s">
        <v>3</v>
      </c>
      <c r="L4" s="1" t="s">
        <v>1</v>
      </c>
      <c r="M4" s="1" t="s">
        <v>2</v>
      </c>
      <c r="N4" s="1" t="s">
        <v>4</v>
      </c>
      <c r="O4" s="15" t="s">
        <v>3</v>
      </c>
      <c r="Q4" s="30"/>
    </row>
    <row r="5" spans="1:17" x14ac:dyDescent="0.25">
      <c r="A5" s="3">
        <v>44926</v>
      </c>
      <c r="B5" s="2">
        <v>15134</v>
      </c>
      <c r="C5" s="2"/>
      <c r="D5" s="2"/>
      <c r="E5" s="2"/>
      <c r="G5" s="5">
        <v>36816</v>
      </c>
      <c r="H5" s="5"/>
      <c r="I5" s="5"/>
      <c r="J5" s="5"/>
      <c r="L5" s="5">
        <v>1303</v>
      </c>
      <c r="M5" s="5"/>
      <c r="N5" s="5"/>
      <c r="O5" s="5"/>
      <c r="Q5" s="30"/>
    </row>
    <row r="6" spans="1:17" x14ac:dyDescent="0.25">
      <c r="A6" s="3">
        <v>44951</v>
      </c>
      <c r="B6" s="2">
        <v>15250</v>
      </c>
      <c r="C6" s="2">
        <f>B6-B5</f>
        <v>116</v>
      </c>
      <c r="D6" s="2">
        <f>A6-A5</f>
        <v>25</v>
      </c>
      <c r="E6" s="6">
        <f t="shared" ref="E6:E18" si="0">C6/D6</f>
        <v>4.6399999999999997</v>
      </c>
      <c r="G6" s="5">
        <v>36845</v>
      </c>
      <c r="H6" s="5">
        <f>G6-G5</f>
        <v>29</v>
      </c>
      <c r="I6" s="4">
        <f t="shared" ref="I6:I17" si="1">A6-A5</f>
        <v>25</v>
      </c>
      <c r="J6" s="18">
        <f t="shared" ref="J6:J15" si="2">H6/I6</f>
        <v>1.1599999999999999</v>
      </c>
      <c r="L6" s="5">
        <v>1327</v>
      </c>
      <c r="M6" s="2">
        <f t="shared" ref="M6:M17" si="3">L6-L5</f>
        <v>24</v>
      </c>
      <c r="N6" s="20">
        <f t="shared" ref="N6:N17" si="4">A6-A5</f>
        <v>25</v>
      </c>
      <c r="O6" s="18">
        <f t="shared" ref="O6:O17" si="5">M6/N6</f>
        <v>0.96</v>
      </c>
      <c r="Q6" s="31"/>
    </row>
    <row r="7" spans="1:17" x14ac:dyDescent="0.25">
      <c r="A7" s="3">
        <v>44978</v>
      </c>
      <c r="B7" s="19">
        <v>15504</v>
      </c>
      <c r="C7" s="2">
        <f t="shared" ref="C7:C18" si="6">B7-B6</f>
        <v>254</v>
      </c>
      <c r="D7" s="2">
        <f t="shared" ref="D7:D18" si="7">A7-A6</f>
        <v>27</v>
      </c>
      <c r="E7" s="6">
        <f t="shared" si="0"/>
        <v>9.4074074074074066</v>
      </c>
      <c r="G7" s="19">
        <v>37007</v>
      </c>
      <c r="H7" s="5">
        <f>G7-G6</f>
        <v>162</v>
      </c>
      <c r="I7" s="4">
        <f t="shared" si="1"/>
        <v>27</v>
      </c>
      <c r="J7" s="18">
        <f t="shared" si="2"/>
        <v>6</v>
      </c>
      <c r="L7" s="19">
        <v>1397</v>
      </c>
      <c r="M7" s="2">
        <f t="shared" si="3"/>
        <v>70</v>
      </c>
      <c r="N7" s="20">
        <f t="shared" si="4"/>
        <v>27</v>
      </c>
      <c r="O7" s="18">
        <f t="shared" si="5"/>
        <v>2.5925925925925926</v>
      </c>
      <c r="Q7" s="31"/>
    </row>
    <row r="8" spans="1:17" x14ac:dyDescent="0.25">
      <c r="A8" s="23">
        <v>45002</v>
      </c>
      <c r="B8" s="2">
        <v>15732</v>
      </c>
      <c r="C8" s="2">
        <f t="shared" si="6"/>
        <v>228</v>
      </c>
      <c r="D8" s="2">
        <f t="shared" si="7"/>
        <v>24</v>
      </c>
      <c r="E8" s="6">
        <f t="shared" si="0"/>
        <v>9.5</v>
      </c>
      <c r="G8" s="2">
        <v>37145</v>
      </c>
      <c r="H8" s="5">
        <f t="shared" ref="H8:H18" si="8">G8-G7</f>
        <v>138</v>
      </c>
      <c r="I8" s="4">
        <f t="shared" si="1"/>
        <v>24</v>
      </c>
      <c r="J8" s="18">
        <f t="shared" si="2"/>
        <v>5.75</v>
      </c>
      <c r="L8" s="2">
        <v>1440</v>
      </c>
      <c r="M8" s="2">
        <f t="shared" si="3"/>
        <v>43</v>
      </c>
      <c r="N8" s="20">
        <f t="shared" si="4"/>
        <v>24</v>
      </c>
      <c r="O8" s="18">
        <f t="shared" si="5"/>
        <v>1.7916666666666667</v>
      </c>
      <c r="Q8" s="31"/>
    </row>
    <row r="9" spans="1:17" x14ac:dyDescent="0.25">
      <c r="A9" s="23">
        <v>45042</v>
      </c>
      <c r="B9" s="2">
        <v>16138</v>
      </c>
      <c r="C9" s="2">
        <f t="shared" si="6"/>
        <v>406</v>
      </c>
      <c r="D9" s="2">
        <f t="shared" si="7"/>
        <v>40</v>
      </c>
      <c r="E9" s="6">
        <f t="shared" si="0"/>
        <v>10.15</v>
      </c>
      <c r="G9" s="2">
        <v>37336</v>
      </c>
      <c r="H9" s="5">
        <f t="shared" si="8"/>
        <v>191</v>
      </c>
      <c r="I9" s="4">
        <f t="shared" si="1"/>
        <v>40</v>
      </c>
      <c r="J9" s="18">
        <f t="shared" si="2"/>
        <v>4.7750000000000004</v>
      </c>
      <c r="L9" s="2">
        <v>1562</v>
      </c>
      <c r="M9" s="2">
        <f t="shared" si="3"/>
        <v>122</v>
      </c>
      <c r="N9" s="20">
        <f t="shared" si="4"/>
        <v>40</v>
      </c>
      <c r="O9" s="18">
        <f t="shared" si="5"/>
        <v>3.05</v>
      </c>
      <c r="Q9" s="31"/>
    </row>
    <row r="10" spans="1:17" x14ac:dyDescent="0.25">
      <c r="A10" s="23">
        <v>45076</v>
      </c>
      <c r="B10" s="2">
        <v>16477</v>
      </c>
      <c r="C10" s="2">
        <f t="shared" si="6"/>
        <v>339</v>
      </c>
      <c r="D10" s="2">
        <f t="shared" si="7"/>
        <v>34</v>
      </c>
      <c r="E10" s="6">
        <f t="shared" si="0"/>
        <v>9.9705882352941178</v>
      </c>
      <c r="G10" s="2">
        <v>37577</v>
      </c>
      <c r="H10" s="5">
        <f t="shared" si="8"/>
        <v>241</v>
      </c>
      <c r="I10" s="4">
        <f t="shared" si="1"/>
        <v>34</v>
      </c>
      <c r="J10" s="18">
        <f t="shared" si="2"/>
        <v>7.0882352941176467</v>
      </c>
      <c r="L10" s="2">
        <v>1736</v>
      </c>
      <c r="M10" s="2">
        <f t="shared" si="3"/>
        <v>174</v>
      </c>
      <c r="N10" s="20">
        <f t="shared" si="4"/>
        <v>34</v>
      </c>
      <c r="O10" s="18">
        <f t="shared" si="5"/>
        <v>5.117647058823529</v>
      </c>
      <c r="Q10" s="31"/>
    </row>
    <row r="11" spans="1:17" x14ac:dyDescent="0.25">
      <c r="A11" s="23">
        <v>45105</v>
      </c>
      <c r="B11" s="2">
        <v>16758</v>
      </c>
      <c r="C11" s="2">
        <f t="shared" si="6"/>
        <v>281</v>
      </c>
      <c r="D11" s="2">
        <f t="shared" si="7"/>
        <v>29</v>
      </c>
      <c r="E11" s="6">
        <f t="shared" si="0"/>
        <v>9.6896551724137936</v>
      </c>
      <c r="G11" s="2">
        <v>37738</v>
      </c>
      <c r="H11" s="5">
        <f t="shared" si="8"/>
        <v>161</v>
      </c>
      <c r="I11" s="4">
        <f t="shared" si="1"/>
        <v>29</v>
      </c>
      <c r="J11" s="18">
        <f t="shared" si="2"/>
        <v>5.5517241379310347</v>
      </c>
      <c r="L11" s="2">
        <v>1842</v>
      </c>
      <c r="M11" s="2">
        <f t="shared" si="3"/>
        <v>106</v>
      </c>
      <c r="N11" s="20">
        <f t="shared" si="4"/>
        <v>29</v>
      </c>
      <c r="O11" s="18">
        <f t="shared" si="5"/>
        <v>3.6551724137931036</v>
      </c>
      <c r="Q11" s="31"/>
    </row>
    <row r="12" spans="1:17" x14ac:dyDescent="0.25">
      <c r="A12" s="23">
        <v>45133</v>
      </c>
      <c r="B12" s="2">
        <v>17066</v>
      </c>
      <c r="C12" s="2">
        <f t="shared" si="6"/>
        <v>308</v>
      </c>
      <c r="D12" s="2">
        <f t="shared" si="7"/>
        <v>28</v>
      </c>
      <c r="E12" s="6">
        <f t="shared" si="0"/>
        <v>11</v>
      </c>
      <c r="G12" s="2">
        <v>37883</v>
      </c>
      <c r="H12" s="5">
        <f t="shared" si="8"/>
        <v>145</v>
      </c>
      <c r="I12" s="4">
        <f t="shared" si="1"/>
        <v>28</v>
      </c>
      <c r="J12" s="18">
        <f t="shared" si="2"/>
        <v>5.1785714285714288</v>
      </c>
      <c r="L12" s="2">
        <v>1979</v>
      </c>
      <c r="M12" s="2">
        <f t="shared" si="3"/>
        <v>137</v>
      </c>
      <c r="N12" s="20">
        <f t="shared" si="4"/>
        <v>28</v>
      </c>
      <c r="O12" s="18">
        <f t="shared" si="5"/>
        <v>4.8928571428571432</v>
      </c>
      <c r="Q12" s="32"/>
    </row>
    <row r="13" spans="1:17" x14ac:dyDescent="0.25">
      <c r="A13" s="3">
        <v>45168</v>
      </c>
      <c r="B13" s="2">
        <v>17400</v>
      </c>
      <c r="C13" s="2">
        <f t="shared" si="6"/>
        <v>334</v>
      </c>
      <c r="D13" s="2">
        <f t="shared" si="7"/>
        <v>35</v>
      </c>
      <c r="E13" s="6">
        <f t="shared" si="0"/>
        <v>9.5428571428571427</v>
      </c>
      <c r="G13" s="2">
        <v>38033</v>
      </c>
      <c r="H13" s="5">
        <f t="shared" si="8"/>
        <v>150</v>
      </c>
      <c r="I13" s="4">
        <f t="shared" si="1"/>
        <v>35</v>
      </c>
      <c r="J13" s="18">
        <f t="shared" si="2"/>
        <v>4.2857142857142856</v>
      </c>
      <c r="L13" s="2">
        <v>2085</v>
      </c>
      <c r="M13" s="2">
        <f t="shared" si="3"/>
        <v>106</v>
      </c>
      <c r="N13" s="20">
        <f t="shared" si="4"/>
        <v>35</v>
      </c>
      <c r="O13" s="18">
        <f t="shared" si="5"/>
        <v>3.0285714285714285</v>
      </c>
      <c r="Q13" s="32"/>
    </row>
    <row r="14" spans="1:17" x14ac:dyDescent="0.25">
      <c r="A14" s="3">
        <v>45196</v>
      </c>
      <c r="B14" s="2">
        <v>17659</v>
      </c>
      <c r="C14" s="2">
        <f t="shared" si="6"/>
        <v>259</v>
      </c>
      <c r="D14" s="2">
        <f t="shared" si="7"/>
        <v>28</v>
      </c>
      <c r="E14" s="6">
        <f t="shared" si="0"/>
        <v>9.25</v>
      </c>
      <c r="G14" s="2">
        <v>38158</v>
      </c>
      <c r="H14" s="5">
        <f t="shared" si="8"/>
        <v>125</v>
      </c>
      <c r="I14" s="4">
        <f t="shared" si="1"/>
        <v>28</v>
      </c>
      <c r="J14" s="18">
        <f t="shared" si="2"/>
        <v>4.4642857142857144</v>
      </c>
      <c r="L14" s="2">
        <v>2171</v>
      </c>
      <c r="M14" s="2">
        <f t="shared" si="3"/>
        <v>86</v>
      </c>
      <c r="N14" s="20">
        <f t="shared" si="4"/>
        <v>28</v>
      </c>
      <c r="O14" s="18">
        <f t="shared" si="5"/>
        <v>3.0714285714285716</v>
      </c>
      <c r="Q14" s="32"/>
    </row>
    <row r="15" spans="1:17" x14ac:dyDescent="0.25">
      <c r="A15" s="23">
        <v>45223</v>
      </c>
      <c r="B15" s="19">
        <v>17924</v>
      </c>
      <c r="C15" s="2">
        <f t="shared" si="6"/>
        <v>265</v>
      </c>
      <c r="D15" s="2">
        <f t="shared" si="7"/>
        <v>27</v>
      </c>
      <c r="E15" s="6">
        <f t="shared" si="0"/>
        <v>9.8148148148148149</v>
      </c>
      <c r="G15" s="19">
        <v>38287</v>
      </c>
      <c r="H15" s="5">
        <f t="shared" si="8"/>
        <v>129</v>
      </c>
      <c r="I15" s="4">
        <f t="shared" si="1"/>
        <v>27</v>
      </c>
      <c r="J15" s="18">
        <f t="shared" si="2"/>
        <v>4.7777777777777777</v>
      </c>
      <c r="L15" s="19">
        <v>2250</v>
      </c>
      <c r="M15" s="2">
        <f t="shared" si="3"/>
        <v>79</v>
      </c>
      <c r="N15" s="20">
        <f t="shared" si="4"/>
        <v>27</v>
      </c>
      <c r="O15" s="18">
        <f t="shared" si="5"/>
        <v>2.925925925925926</v>
      </c>
      <c r="Q15" s="32"/>
    </row>
    <row r="16" spans="1:17" x14ac:dyDescent="0.25">
      <c r="A16" s="23">
        <v>45251</v>
      </c>
      <c r="B16" s="19">
        <v>18170</v>
      </c>
      <c r="C16" s="2">
        <f t="shared" si="6"/>
        <v>246</v>
      </c>
      <c r="D16" s="2">
        <f t="shared" si="7"/>
        <v>28</v>
      </c>
      <c r="E16" s="6">
        <f t="shared" si="0"/>
        <v>8.7857142857142865</v>
      </c>
      <c r="G16" s="19">
        <v>38413</v>
      </c>
      <c r="H16" s="5">
        <f t="shared" si="8"/>
        <v>126</v>
      </c>
      <c r="I16" s="4">
        <f t="shared" si="1"/>
        <v>28</v>
      </c>
      <c r="J16" s="18">
        <f>H16/I16</f>
        <v>4.5</v>
      </c>
      <c r="L16" s="19">
        <v>2342</v>
      </c>
      <c r="M16" s="2">
        <f t="shared" si="3"/>
        <v>92</v>
      </c>
      <c r="N16" s="20">
        <f t="shared" si="4"/>
        <v>28</v>
      </c>
      <c r="O16" s="18">
        <f t="shared" si="5"/>
        <v>3.2857142857142856</v>
      </c>
      <c r="Q16" s="32"/>
    </row>
    <row r="17" spans="1:17" x14ac:dyDescent="0.25">
      <c r="A17" s="23">
        <v>45279</v>
      </c>
      <c r="B17" s="19">
        <v>18446</v>
      </c>
      <c r="C17" s="2">
        <f t="shared" si="6"/>
        <v>276</v>
      </c>
      <c r="D17" s="2">
        <f t="shared" si="7"/>
        <v>28</v>
      </c>
      <c r="E17" s="6">
        <f t="shared" si="0"/>
        <v>9.8571428571428577</v>
      </c>
      <c r="G17" s="19">
        <v>38551</v>
      </c>
      <c r="H17" s="2">
        <f t="shared" si="8"/>
        <v>138</v>
      </c>
      <c r="I17" s="4">
        <f t="shared" si="1"/>
        <v>28</v>
      </c>
      <c r="J17" s="18">
        <f>H17/I17</f>
        <v>4.9285714285714288</v>
      </c>
      <c r="L17" s="19">
        <v>2482</v>
      </c>
      <c r="M17" s="2">
        <f t="shared" si="3"/>
        <v>140</v>
      </c>
      <c r="N17" s="4">
        <f t="shared" si="4"/>
        <v>28</v>
      </c>
      <c r="O17" s="18">
        <f t="shared" si="5"/>
        <v>5</v>
      </c>
      <c r="Q17" s="32"/>
    </row>
    <row r="18" spans="1:17" x14ac:dyDescent="0.25">
      <c r="A18" s="7"/>
      <c r="B18" s="8"/>
      <c r="C18" s="24">
        <f t="shared" si="6"/>
        <v>-18446</v>
      </c>
      <c r="D18" s="24">
        <f t="shared" si="7"/>
        <v>-45279</v>
      </c>
      <c r="E18" s="25">
        <f t="shared" si="0"/>
        <v>0.4073853221140043</v>
      </c>
      <c r="G18" s="8"/>
      <c r="H18" s="24">
        <f t="shared" si="8"/>
        <v>-38551</v>
      </c>
      <c r="I18" s="26">
        <f>A18-A17</f>
        <v>-45279</v>
      </c>
      <c r="J18" s="27">
        <f>H18/I18</f>
        <v>0.85141014598378939</v>
      </c>
    </row>
    <row r="20" spans="1:17" x14ac:dyDescent="0.25">
      <c r="A20" t="s">
        <v>18</v>
      </c>
      <c r="B20">
        <v>2023</v>
      </c>
    </row>
    <row r="21" spans="1:17" x14ac:dyDescent="0.25">
      <c r="A21" s="1" t="s">
        <v>23</v>
      </c>
      <c r="G21" s="16" t="s">
        <v>24</v>
      </c>
      <c r="H21" s="17"/>
      <c r="I21" s="17"/>
      <c r="L21" s="16" t="s">
        <v>25</v>
      </c>
      <c r="M21" s="17"/>
      <c r="N21" s="17"/>
    </row>
    <row r="22" spans="1:17" ht="45" x14ac:dyDescent="0.25">
      <c r="A22" s="2" t="s">
        <v>0</v>
      </c>
      <c r="B22" s="2" t="s">
        <v>1</v>
      </c>
      <c r="C22" s="12" t="s">
        <v>20</v>
      </c>
      <c r="D22" s="2" t="s">
        <v>4</v>
      </c>
      <c r="E22" s="2" t="s">
        <v>3</v>
      </c>
      <c r="G22" s="1" t="s">
        <v>17</v>
      </c>
      <c r="H22" s="13" t="s">
        <v>20</v>
      </c>
      <c r="I22" s="1" t="s">
        <v>4</v>
      </c>
      <c r="J22" s="1" t="s">
        <v>3</v>
      </c>
      <c r="L22" s="1" t="s">
        <v>21</v>
      </c>
      <c r="M22" s="13" t="s">
        <v>20</v>
      </c>
      <c r="N22" s="1" t="s">
        <v>4</v>
      </c>
      <c r="O22" s="1" t="s">
        <v>3</v>
      </c>
      <c r="Q22" s="1" t="s">
        <v>27</v>
      </c>
    </row>
    <row r="23" spans="1:17" x14ac:dyDescent="0.25">
      <c r="A23" s="3">
        <v>44926</v>
      </c>
      <c r="B23" s="2">
        <v>15134</v>
      </c>
      <c r="C23" s="2"/>
      <c r="G23" s="5">
        <v>36816</v>
      </c>
      <c r="H23" s="2"/>
      <c r="L23" s="5">
        <v>1303</v>
      </c>
      <c r="M23" s="2"/>
    </row>
    <row r="24" spans="1:17" x14ac:dyDescent="0.25">
      <c r="A24" s="10">
        <v>44957</v>
      </c>
      <c r="B24" s="11">
        <f>B6+(E6*(A24-A6))</f>
        <v>15277.84</v>
      </c>
      <c r="C24" s="11">
        <f>B24-B23</f>
        <v>143.84000000000015</v>
      </c>
      <c r="D24" s="9">
        <f>A24-A23</f>
        <v>31</v>
      </c>
      <c r="E24" s="22">
        <f>C24/D24</f>
        <v>4.640000000000005</v>
      </c>
      <c r="F24" s="9"/>
      <c r="G24" s="11">
        <f>G6+(J6*(A24-A6))</f>
        <v>36851.96</v>
      </c>
      <c r="H24" s="11">
        <f>G24-G23</f>
        <v>35.959999999999127</v>
      </c>
      <c r="I24" s="9">
        <f>A24-A23</f>
        <v>31</v>
      </c>
      <c r="J24" s="21">
        <f>H24/I24</f>
        <v>1.1599999999999719</v>
      </c>
      <c r="K24" t="s">
        <v>19</v>
      </c>
      <c r="L24" s="11">
        <f>L6+(O6*(A24-A6))</f>
        <v>1332.76</v>
      </c>
      <c r="M24" s="11">
        <f>L24-L23</f>
        <v>29.759999999999991</v>
      </c>
      <c r="N24" s="9">
        <f>A24-A23</f>
        <v>31</v>
      </c>
      <c r="O24" s="21">
        <f>M24/N24</f>
        <v>0.95999999999999974</v>
      </c>
      <c r="Q24" s="11">
        <f>C24+H24+M24</f>
        <v>209.55999999999926</v>
      </c>
    </row>
    <row r="25" spans="1:17" x14ac:dyDescent="0.25">
      <c r="A25" s="3">
        <v>44985</v>
      </c>
      <c r="B25" s="11">
        <f t="shared" ref="B25:B35" si="9">B7+(E7*(A25-A7))</f>
        <v>15569.851851851852</v>
      </c>
      <c r="C25" s="11">
        <f t="shared" ref="C25:C35" si="10">B25-B24</f>
        <v>292.01185185185204</v>
      </c>
      <c r="D25" s="9">
        <f t="shared" ref="D25:D35" si="11">A25-A24</f>
        <v>28</v>
      </c>
      <c r="E25" s="22">
        <f t="shared" ref="E25:E34" si="12">C25/D25</f>
        <v>10.428994708994717</v>
      </c>
      <c r="F25" s="9"/>
      <c r="G25" s="11">
        <f t="shared" ref="G25:G34" si="13">G7+(J7*(A25-A7))</f>
        <v>37049</v>
      </c>
      <c r="H25" s="11">
        <f t="shared" ref="H25:H35" si="14">G25-G24</f>
        <v>197.04000000000087</v>
      </c>
      <c r="I25" s="9">
        <f t="shared" ref="I25:I35" si="15">A25-A24</f>
        <v>28</v>
      </c>
      <c r="J25" s="21">
        <f t="shared" ref="J25:J35" si="16">H25/I25</f>
        <v>7.0371428571428885</v>
      </c>
      <c r="K25" t="s">
        <v>5</v>
      </c>
      <c r="L25" s="11">
        <f t="shared" ref="L25:L35" si="17">L7+(O7*(A25-A7))</f>
        <v>1415.148148148148</v>
      </c>
      <c r="M25" s="11">
        <f t="shared" ref="M25:M35" si="18">L25-L24</f>
        <v>82.388148148148048</v>
      </c>
      <c r="N25" s="9">
        <f t="shared" ref="N25:N35" si="19">A25-A24</f>
        <v>28</v>
      </c>
      <c r="O25" s="21">
        <f t="shared" ref="O25:O35" si="20">M25/N25</f>
        <v>2.9424338624338588</v>
      </c>
      <c r="Q25" s="11">
        <f t="shared" ref="Q25:Q35" si="21">C25+H25+M25</f>
        <v>571.44000000000096</v>
      </c>
    </row>
    <row r="26" spans="1:17" x14ac:dyDescent="0.25">
      <c r="A26" s="10">
        <v>45016</v>
      </c>
      <c r="B26" s="11">
        <f t="shared" si="9"/>
        <v>15865</v>
      </c>
      <c r="C26" s="11">
        <f t="shared" si="10"/>
        <v>295.14814814814781</v>
      </c>
      <c r="D26" s="9">
        <f t="shared" si="11"/>
        <v>31</v>
      </c>
      <c r="E26" s="22">
        <f t="shared" si="12"/>
        <v>9.5209080047789616</v>
      </c>
      <c r="F26" s="9"/>
      <c r="G26" s="11">
        <f t="shared" si="13"/>
        <v>37225.5</v>
      </c>
      <c r="H26" s="11">
        <f t="shared" si="14"/>
        <v>176.5</v>
      </c>
      <c r="I26" s="9">
        <f t="shared" si="15"/>
        <v>31</v>
      </c>
      <c r="J26" s="21">
        <f t="shared" si="16"/>
        <v>5.693548387096774</v>
      </c>
      <c r="K26" t="s">
        <v>6</v>
      </c>
      <c r="L26" s="11">
        <f t="shared" si="17"/>
        <v>1465.0833333333333</v>
      </c>
      <c r="M26" s="11">
        <f t="shared" si="18"/>
        <v>49.935185185185219</v>
      </c>
      <c r="N26" s="9">
        <f t="shared" si="19"/>
        <v>31</v>
      </c>
      <c r="O26" s="21">
        <f t="shared" si="20"/>
        <v>1.6108124253285554</v>
      </c>
      <c r="Q26" s="11">
        <f t="shared" si="21"/>
        <v>521.58333333333303</v>
      </c>
    </row>
    <row r="27" spans="1:17" x14ac:dyDescent="0.25">
      <c r="A27" s="3">
        <v>45046</v>
      </c>
      <c r="B27" s="11">
        <f t="shared" si="9"/>
        <v>16178.6</v>
      </c>
      <c r="C27" s="11">
        <f t="shared" si="10"/>
        <v>313.60000000000036</v>
      </c>
      <c r="D27" s="9">
        <f t="shared" si="11"/>
        <v>30</v>
      </c>
      <c r="E27" s="22">
        <f t="shared" si="12"/>
        <v>10.453333333333346</v>
      </c>
      <c r="F27" s="9"/>
      <c r="G27" s="11">
        <f t="shared" si="13"/>
        <v>37355.1</v>
      </c>
      <c r="H27" s="11">
        <f t="shared" si="14"/>
        <v>129.59999999999854</v>
      </c>
      <c r="I27" s="9">
        <f t="shared" si="15"/>
        <v>30</v>
      </c>
      <c r="J27" s="21">
        <f t="shared" si="16"/>
        <v>4.3199999999999514</v>
      </c>
      <c r="K27" t="s">
        <v>7</v>
      </c>
      <c r="L27" s="11">
        <f t="shared" si="17"/>
        <v>1574.2</v>
      </c>
      <c r="M27" s="11">
        <f t="shared" si="18"/>
        <v>109.11666666666679</v>
      </c>
      <c r="N27" s="9">
        <f t="shared" si="19"/>
        <v>30</v>
      </c>
      <c r="O27" s="21">
        <f t="shared" si="20"/>
        <v>3.6372222222222264</v>
      </c>
      <c r="Q27" s="11">
        <f t="shared" si="21"/>
        <v>552.3166666666657</v>
      </c>
    </row>
    <row r="28" spans="1:17" x14ac:dyDescent="0.25">
      <c r="A28" s="3">
        <v>45077</v>
      </c>
      <c r="B28" s="11">
        <f t="shared" si="9"/>
        <v>16486.970588235294</v>
      </c>
      <c r="C28" s="11">
        <f t="shared" si="10"/>
        <v>308.37058823529333</v>
      </c>
      <c r="D28" s="9">
        <f t="shared" si="11"/>
        <v>31</v>
      </c>
      <c r="E28" s="22">
        <f t="shared" si="12"/>
        <v>9.947438330170753</v>
      </c>
      <c r="F28" s="9"/>
      <c r="G28" s="11">
        <f t="shared" si="13"/>
        <v>37584.088235294119</v>
      </c>
      <c r="H28" s="11">
        <f t="shared" si="14"/>
        <v>228.98823529412039</v>
      </c>
      <c r="I28" s="9">
        <f t="shared" si="15"/>
        <v>31</v>
      </c>
      <c r="J28" s="21">
        <f t="shared" si="16"/>
        <v>7.3867172675522701</v>
      </c>
      <c r="K28" t="s">
        <v>8</v>
      </c>
      <c r="L28" s="11">
        <f t="shared" si="17"/>
        <v>1741.1176470588234</v>
      </c>
      <c r="M28" s="11">
        <f t="shared" si="18"/>
        <v>166.91764705882338</v>
      </c>
      <c r="N28" s="9">
        <f t="shared" si="19"/>
        <v>31</v>
      </c>
      <c r="O28" s="21">
        <f t="shared" si="20"/>
        <v>5.3844402277039798</v>
      </c>
      <c r="Q28" s="11">
        <f t="shared" si="21"/>
        <v>704.27647058823709</v>
      </c>
    </row>
    <row r="29" spans="1:17" x14ac:dyDescent="0.25">
      <c r="A29" s="3">
        <v>45107</v>
      </c>
      <c r="B29" s="11">
        <f t="shared" si="9"/>
        <v>16777.379310344826</v>
      </c>
      <c r="C29" s="11">
        <f t="shared" si="10"/>
        <v>290.40872210953239</v>
      </c>
      <c r="D29" s="9">
        <f t="shared" si="11"/>
        <v>30</v>
      </c>
      <c r="E29" s="22">
        <f t="shared" si="12"/>
        <v>9.6802907369844124</v>
      </c>
      <c r="F29" s="9"/>
      <c r="G29" s="11">
        <f t="shared" si="13"/>
        <v>37749.103448275862</v>
      </c>
      <c r="H29" s="11">
        <f t="shared" si="14"/>
        <v>165.01521298174339</v>
      </c>
      <c r="I29" s="9">
        <f t="shared" si="15"/>
        <v>30</v>
      </c>
      <c r="J29" s="21">
        <f t="shared" si="16"/>
        <v>5.500507099391446</v>
      </c>
      <c r="K29" t="s">
        <v>9</v>
      </c>
      <c r="L29" s="11">
        <f t="shared" si="17"/>
        <v>1849.3103448275863</v>
      </c>
      <c r="M29" s="11">
        <f t="shared" si="18"/>
        <v>108.19269776876286</v>
      </c>
      <c r="N29" s="9">
        <f t="shared" si="19"/>
        <v>30</v>
      </c>
      <c r="O29" s="21">
        <f t="shared" si="20"/>
        <v>3.6064232589587619</v>
      </c>
      <c r="Q29" s="11">
        <f t="shared" si="21"/>
        <v>563.61663286003864</v>
      </c>
    </row>
    <row r="30" spans="1:17" x14ac:dyDescent="0.25">
      <c r="A30" s="3">
        <v>45138</v>
      </c>
      <c r="B30" s="11">
        <f t="shared" si="9"/>
        <v>17121</v>
      </c>
      <c r="C30" s="11">
        <f t="shared" si="10"/>
        <v>343.62068965517392</v>
      </c>
      <c r="D30" s="9">
        <f t="shared" si="11"/>
        <v>31</v>
      </c>
      <c r="E30" s="22">
        <f t="shared" si="12"/>
        <v>11.084538375973352</v>
      </c>
      <c r="F30" s="9"/>
      <c r="G30" s="11">
        <f t="shared" si="13"/>
        <v>37908.892857142855</v>
      </c>
      <c r="H30" s="11">
        <f t="shared" si="14"/>
        <v>159.78940886699274</v>
      </c>
      <c r="I30" s="9">
        <f t="shared" si="15"/>
        <v>31</v>
      </c>
      <c r="J30" s="21">
        <f t="shared" si="16"/>
        <v>5.1544970602255722</v>
      </c>
      <c r="K30" t="s">
        <v>10</v>
      </c>
      <c r="L30" s="11">
        <f t="shared" si="17"/>
        <v>2003.4642857142858</v>
      </c>
      <c r="M30" s="11">
        <f t="shared" si="18"/>
        <v>154.1539408866995</v>
      </c>
      <c r="N30" s="9">
        <f t="shared" si="19"/>
        <v>31</v>
      </c>
      <c r="O30" s="21">
        <f t="shared" si="20"/>
        <v>4.9727077705386939</v>
      </c>
      <c r="Q30" s="11">
        <f t="shared" si="21"/>
        <v>657.56403940886617</v>
      </c>
    </row>
    <row r="31" spans="1:17" x14ac:dyDescent="0.25">
      <c r="A31" s="3">
        <v>45169</v>
      </c>
      <c r="B31" s="11">
        <f t="shared" si="9"/>
        <v>17409.542857142857</v>
      </c>
      <c r="C31" s="11">
        <f t="shared" si="10"/>
        <v>288.54285714285652</v>
      </c>
      <c r="D31" s="9">
        <f t="shared" si="11"/>
        <v>31</v>
      </c>
      <c r="E31" s="22">
        <f t="shared" si="12"/>
        <v>9.3078341013824684</v>
      </c>
      <c r="F31" s="9"/>
      <c r="G31" s="11">
        <f t="shared" si="13"/>
        <v>38037.285714285717</v>
      </c>
      <c r="H31" s="11">
        <f t="shared" si="14"/>
        <v>128.39285714286234</v>
      </c>
      <c r="I31" s="9">
        <f t="shared" si="15"/>
        <v>31</v>
      </c>
      <c r="J31" s="21">
        <f t="shared" si="16"/>
        <v>4.1417050691245914</v>
      </c>
      <c r="K31" t="s">
        <v>11</v>
      </c>
      <c r="L31" s="11">
        <f t="shared" si="17"/>
        <v>2088.0285714285715</v>
      </c>
      <c r="M31" s="11">
        <f t="shared" si="18"/>
        <v>84.564285714285688</v>
      </c>
      <c r="N31" s="9">
        <f t="shared" si="19"/>
        <v>31</v>
      </c>
      <c r="O31" s="21">
        <f t="shared" si="20"/>
        <v>2.7278801843317964</v>
      </c>
      <c r="Q31" s="11">
        <f t="shared" si="21"/>
        <v>501.50000000000455</v>
      </c>
    </row>
    <row r="32" spans="1:17" x14ac:dyDescent="0.25">
      <c r="A32" s="3">
        <v>45199</v>
      </c>
      <c r="B32" s="11">
        <f t="shared" si="9"/>
        <v>17686.75</v>
      </c>
      <c r="C32" s="11">
        <f t="shared" si="10"/>
        <v>277.20714285714348</v>
      </c>
      <c r="D32" s="9">
        <f t="shared" si="11"/>
        <v>30</v>
      </c>
      <c r="E32" s="22">
        <f t="shared" si="12"/>
        <v>9.2402380952381158</v>
      </c>
      <c r="F32" s="9"/>
      <c r="G32" s="11">
        <f t="shared" si="13"/>
        <v>38171.392857142855</v>
      </c>
      <c r="H32" s="11">
        <f t="shared" si="14"/>
        <v>134.10714285713766</v>
      </c>
      <c r="I32" s="9">
        <f t="shared" si="15"/>
        <v>30</v>
      </c>
      <c r="J32" s="21">
        <f t="shared" si="16"/>
        <v>4.4702380952379217</v>
      </c>
      <c r="K32" t="s">
        <v>12</v>
      </c>
      <c r="L32" s="11">
        <f t="shared" si="17"/>
        <v>2180.2142857142858</v>
      </c>
      <c r="M32" s="11">
        <f t="shared" si="18"/>
        <v>92.185714285714312</v>
      </c>
      <c r="N32" s="9">
        <f t="shared" si="19"/>
        <v>30</v>
      </c>
      <c r="O32" s="21">
        <f t="shared" si="20"/>
        <v>3.0728571428571438</v>
      </c>
      <c r="Q32" s="11">
        <f t="shared" si="21"/>
        <v>503.49999999999545</v>
      </c>
    </row>
    <row r="33" spans="1:17" x14ac:dyDescent="0.25">
      <c r="A33" s="3">
        <v>45230</v>
      </c>
      <c r="B33" s="11">
        <f t="shared" si="9"/>
        <v>17992.703703703704</v>
      </c>
      <c r="C33" s="11">
        <f t="shared" si="10"/>
        <v>305.95370370370438</v>
      </c>
      <c r="D33" s="9">
        <f t="shared" si="11"/>
        <v>31</v>
      </c>
      <c r="E33" s="22">
        <f t="shared" si="12"/>
        <v>9.8694743130227227</v>
      </c>
      <c r="F33" s="9"/>
      <c r="G33" s="11">
        <f t="shared" si="13"/>
        <v>38320.444444444445</v>
      </c>
      <c r="H33" s="11">
        <f t="shared" si="14"/>
        <v>149.05158730159019</v>
      </c>
      <c r="I33" s="9">
        <f t="shared" si="15"/>
        <v>31</v>
      </c>
      <c r="J33" s="21">
        <f t="shared" si="16"/>
        <v>4.8081157194061355</v>
      </c>
      <c r="K33" t="s">
        <v>13</v>
      </c>
      <c r="L33" s="11">
        <f t="shared" si="17"/>
        <v>2270.4814814814813</v>
      </c>
      <c r="M33" s="11">
        <f t="shared" si="18"/>
        <v>90.267195767195517</v>
      </c>
      <c r="N33" s="9">
        <f t="shared" si="19"/>
        <v>31</v>
      </c>
      <c r="O33" s="21">
        <f t="shared" si="20"/>
        <v>2.9118450247482426</v>
      </c>
      <c r="Q33" s="11">
        <f t="shared" si="21"/>
        <v>545.27248677249008</v>
      </c>
    </row>
    <row r="34" spans="1:17" x14ac:dyDescent="0.25">
      <c r="A34" s="3">
        <v>45260</v>
      </c>
      <c r="B34" s="11">
        <f t="shared" si="9"/>
        <v>18249.071428571428</v>
      </c>
      <c r="C34" s="11">
        <f t="shared" si="10"/>
        <v>256.36772486772315</v>
      </c>
      <c r="D34" s="9">
        <f t="shared" si="11"/>
        <v>30</v>
      </c>
      <c r="E34" s="22">
        <f t="shared" si="12"/>
        <v>8.5455908289241052</v>
      </c>
      <c r="F34" s="9"/>
      <c r="G34" s="11">
        <f t="shared" si="13"/>
        <v>38453.5</v>
      </c>
      <c r="H34" s="11">
        <f t="shared" si="14"/>
        <v>133.05555555555475</v>
      </c>
      <c r="I34" s="9">
        <f t="shared" si="15"/>
        <v>30</v>
      </c>
      <c r="J34" s="21">
        <f t="shared" si="16"/>
        <v>4.4351851851851585</v>
      </c>
      <c r="K34" t="s">
        <v>14</v>
      </c>
      <c r="L34" s="11">
        <f t="shared" si="17"/>
        <v>2371.5714285714284</v>
      </c>
      <c r="M34" s="11">
        <f t="shared" si="18"/>
        <v>101.08994708994715</v>
      </c>
      <c r="N34" s="9">
        <f t="shared" si="19"/>
        <v>30</v>
      </c>
      <c r="O34" s="21">
        <f t="shared" si="20"/>
        <v>3.3696649029982382</v>
      </c>
      <c r="Q34" s="11">
        <f t="shared" si="21"/>
        <v>490.51322751322505</v>
      </c>
    </row>
    <row r="35" spans="1:17" x14ac:dyDescent="0.25">
      <c r="A35" s="3">
        <v>45291</v>
      </c>
      <c r="B35" s="11">
        <f t="shared" si="9"/>
        <v>18564.285714285714</v>
      </c>
      <c r="C35" s="11">
        <f t="shared" si="10"/>
        <v>315.21428571428623</v>
      </c>
      <c r="D35" s="9">
        <f t="shared" si="11"/>
        <v>31</v>
      </c>
      <c r="E35" s="22">
        <f>C35/D35</f>
        <v>10.168202764976975</v>
      </c>
      <c r="F35" s="9"/>
      <c r="G35" s="11">
        <f>G17+(J17*(A35-A17))</f>
        <v>38610.142857142855</v>
      </c>
      <c r="H35" s="11">
        <f t="shared" si="14"/>
        <v>156.64285714285506</v>
      </c>
      <c r="I35" s="9">
        <f t="shared" si="15"/>
        <v>31</v>
      </c>
      <c r="J35" s="21">
        <f t="shared" si="16"/>
        <v>5.0529953917050019</v>
      </c>
      <c r="K35" t="s">
        <v>15</v>
      </c>
      <c r="L35" s="11">
        <f t="shared" si="17"/>
        <v>2542</v>
      </c>
      <c r="M35" s="11">
        <f t="shared" si="18"/>
        <v>170.42857142857156</v>
      </c>
      <c r="N35" s="9">
        <f t="shared" si="19"/>
        <v>31</v>
      </c>
      <c r="O35" s="21">
        <f t="shared" si="20"/>
        <v>5.4976958525345667</v>
      </c>
      <c r="Q35" s="11">
        <f t="shared" si="21"/>
        <v>642.28571428571286</v>
      </c>
    </row>
    <row r="36" spans="1:17" x14ac:dyDescent="0.25">
      <c r="A36" s="1" t="s">
        <v>16</v>
      </c>
      <c r="C36" s="9">
        <f>SUM(C24:C35)</f>
        <v>3430.2857142857138</v>
      </c>
      <c r="G36" s="1" t="s">
        <v>16</v>
      </c>
      <c r="H36" s="9">
        <f>SUM(H24:H35)</f>
        <v>1794.1428571428551</v>
      </c>
      <c r="K36" s="1" t="s">
        <v>16</v>
      </c>
      <c r="L36" s="1" t="s">
        <v>16</v>
      </c>
      <c r="M36" s="9">
        <f>SUM(M24:M35)</f>
        <v>1239</v>
      </c>
      <c r="Q36" s="28">
        <f>SUM(Q24:Q35)</f>
        <v>6463.4285714285679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D34" sqref="D34"/>
    </sheetView>
  </sheetViews>
  <sheetFormatPr defaultRowHeight="15" x14ac:dyDescent="0.25"/>
  <cols>
    <col min="1" max="1" width="15.7109375" customWidth="1"/>
    <col min="10" max="10" width="10.28515625" customWidth="1"/>
    <col min="15" max="15" width="10.28515625" customWidth="1"/>
  </cols>
  <sheetData>
    <row r="1" spans="1:17" x14ac:dyDescent="0.25">
      <c r="A1" s="1" t="s">
        <v>22</v>
      </c>
      <c r="D1" s="1">
        <v>2024</v>
      </c>
    </row>
    <row r="3" spans="1:17" x14ac:dyDescent="0.25">
      <c r="A3" s="1" t="s">
        <v>23</v>
      </c>
      <c r="G3" s="16" t="s">
        <v>24</v>
      </c>
      <c r="H3" s="17"/>
      <c r="I3" s="17"/>
      <c r="L3" s="16" t="s">
        <v>25</v>
      </c>
      <c r="M3" s="17"/>
      <c r="N3" s="17"/>
      <c r="Q3" s="29"/>
    </row>
    <row r="4" spans="1:17" x14ac:dyDescent="0.25">
      <c r="A4" s="2" t="s">
        <v>0</v>
      </c>
      <c r="B4" s="2" t="s">
        <v>1</v>
      </c>
      <c r="C4" s="2" t="s">
        <v>2</v>
      </c>
      <c r="D4" s="2" t="s">
        <v>4</v>
      </c>
      <c r="E4" s="14" t="s">
        <v>3</v>
      </c>
      <c r="G4" s="1" t="s">
        <v>26</v>
      </c>
      <c r="H4" s="1" t="s">
        <v>2</v>
      </c>
      <c r="I4" s="1" t="s">
        <v>4</v>
      </c>
      <c r="J4" s="15" t="s">
        <v>3</v>
      </c>
      <c r="L4" s="1" t="s">
        <v>1</v>
      </c>
      <c r="M4" s="1" t="s">
        <v>2</v>
      </c>
      <c r="N4" s="1" t="s">
        <v>4</v>
      </c>
      <c r="O4" s="15" t="s">
        <v>3</v>
      </c>
      <c r="Q4" s="30"/>
    </row>
    <row r="5" spans="1:17" x14ac:dyDescent="0.25">
      <c r="A5" s="3">
        <v>45291</v>
      </c>
      <c r="B5" s="2">
        <v>18564</v>
      </c>
      <c r="C5" s="2"/>
      <c r="D5" s="2"/>
      <c r="E5" s="2"/>
      <c r="G5" s="5">
        <v>38610</v>
      </c>
      <c r="H5" s="5"/>
      <c r="I5" s="5"/>
      <c r="J5" s="5"/>
      <c r="L5" s="5">
        <v>2542</v>
      </c>
      <c r="M5" s="5"/>
      <c r="N5" s="5"/>
      <c r="O5" s="5"/>
      <c r="Q5" s="30"/>
    </row>
    <row r="6" spans="1:17" x14ac:dyDescent="0.25">
      <c r="A6" s="3">
        <v>45314</v>
      </c>
      <c r="B6" s="2">
        <v>18843</v>
      </c>
      <c r="C6" s="2">
        <f>B6-B5</f>
        <v>279</v>
      </c>
      <c r="D6" s="2">
        <f>A6-A5</f>
        <v>23</v>
      </c>
      <c r="E6" s="6">
        <f t="shared" ref="E6:E18" si="0">C6/D6</f>
        <v>12.130434782608695</v>
      </c>
      <c r="G6" s="5">
        <v>38772</v>
      </c>
      <c r="H6" s="5">
        <f>G6-G5</f>
        <v>162</v>
      </c>
      <c r="I6" s="4">
        <f t="shared" ref="I6:I17" si="1">A6-A5</f>
        <v>23</v>
      </c>
      <c r="J6" s="18">
        <f t="shared" ref="J6:J15" si="2">H6/I6</f>
        <v>7.0434782608695654</v>
      </c>
      <c r="L6" s="5">
        <v>2550</v>
      </c>
      <c r="M6" s="2">
        <f t="shared" ref="M6:M17" si="3">L6-L5</f>
        <v>8</v>
      </c>
      <c r="N6" s="20">
        <f t="shared" ref="N6:N17" si="4">A6-A5</f>
        <v>23</v>
      </c>
      <c r="O6" s="18">
        <f t="shared" ref="O6:O17" si="5">M6/N6</f>
        <v>0.34782608695652173</v>
      </c>
      <c r="Q6" s="31"/>
    </row>
    <row r="7" spans="1:17" x14ac:dyDescent="0.25">
      <c r="A7" s="3">
        <v>45349</v>
      </c>
      <c r="B7" s="19">
        <v>19220</v>
      </c>
      <c r="C7" s="2">
        <f t="shared" ref="C7:C18" si="6">B7-B6</f>
        <v>377</v>
      </c>
      <c r="D7" s="2">
        <f t="shared" ref="D7:D18" si="7">A7-A6</f>
        <v>35</v>
      </c>
      <c r="E7" s="6">
        <f t="shared" si="0"/>
        <v>10.771428571428572</v>
      </c>
      <c r="G7" s="19">
        <v>38971</v>
      </c>
      <c r="H7" s="5">
        <f>G7-G6</f>
        <v>199</v>
      </c>
      <c r="I7" s="4">
        <f t="shared" si="1"/>
        <v>35</v>
      </c>
      <c r="J7" s="18">
        <f t="shared" si="2"/>
        <v>5.6857142857142859</v>
      </c>
      <c r="L7" s="19">
        <v>2623</v>
      </c>
      <c r="M7" s="2">
        <f t="shared" si="3"/>
        <v>73</v>
      </c>
      <c r="N7" s="20">
        <f t="shared" si="4"/>
        <v>35</v>
      </c>
      <c r="O7" s="18">
        <f t="shared" si="5"/>
        <v>2.0857142857142859</v>
      </c>
      <c r="Q7" s="31"/>
    </row>
    <row r="8" spans="1:17" x14ac:dyDescent="0.25">
      <c r="A8" s="23">
        <v>45378</v>
      </c>
      <c r="B8" s="2">
        <v>19536</v>
      </c>
      <c r="C8" s="2">
        <f t="shared" si="6"/>
        <v>316</v>
      </c>
      <c r="D8" s="2">
        <f t="shared" si="7"/>
        <v>29</v>
      </c>
      <c r="E8" s="6">
        <f t="shared" si="0"/>
        <v>10.896551724137931</v>
      </c>
      <c r="G8" s="2">
        <v>39134</v>
      </c>
      <c r="H8" s="5">
        <f t="shared" ref="H8:H18" si="8">G8-G7</f>
        <v>163</v>
      </c>
      <c r="I8" s="4">
        <f t="shared" si="1"/>
        <v>29</v>
      </c>
      <c r="J8" s="18">
        <f t="shared" si="2"/>
        <v>5.6206896551724137</v>
      </c>
      <c r="L8" s="2">
        <v>2695</v>
      </c>
      <c r="M8" s="2">
        <f t="shared" si="3"/>
        <v>72</v>
      </c>
      <c r="N8" s="20">
        <f t="shared" si="4"/>
        <v>29</v>
      </c>
      <c r="O8" s="18">
        <f t="shared" si="5"/>
        <v>2.4827586206896552</v>
      </c>
      <c r="Q8" s="31"/>
    </row>
    <row r="9" spans="1:17" x14ac:dyDescent="0.25">
      <c r="A9" s="23">
        <v>45412</v>
      </c>
      <c r="B9" s="2">
        <v>19928</v>
      </c>
      <c r="C9" s="2">
        <f t="shared" si="6"/>
        <v>392</v>
      </c>
      <c r="D9" s="2">
        <f t="shared" si="7"/>
        <v>34</v>
      </c>
      <c r="E9" s="6">
        <f t="shared" si="0"/>
        <v>11.529411764705882</v>
      </c>
      <c r="G9" s="2">
        <v>39315</v>
      </c>
      <c r="H9" s="5">
        <f t="shared" si="8"/>
        <v>181</v>
      </c>
      <c r="I9" s="4">
        <f t="shared" si="1"/>
        <v>34</v>
      </c>
      <c r="J9" s="18">
        <f t="shared" si="2"/>
        <v>5.3235294117647056</v>
      </c>
      <c r="L9" s="2">
        <v>2848</v>
      </c>
      <c r="M9" s="2">
        <f t="shared" si="3"/>
        <v>153</v>
      </c>
      <c r="N9" s="20">
        <f t="shared" si="4"/>
        <v>34</v>
      </c>
      <c r="O9" s="18">
        <f t="shared" si="5"/>
        <v>4.5</v>
      </c>
      <c r="Q9" s="31"/>
    </row>
    <row r="10" spans="1:17" x14ac:dyDescent="0.25">
      <c r="A10" s="23">
        <v>45441</v>
      </c>
      <c r="B10" s="2">
        <v>20295</v>
      </c>
      <c r="C10" s="2">
        <f t="shared" si="6"/>
        <v>367</v>
      </c>
      <c r="D10" s="2">
        <f t="shared" si="7"/>
        <v>29</v>
      </c>
      <c r="E10" s="6">
        <f t="shared" si="0"/>
        <v>12.655172413793103</v>
      </c>
      <c r="G10" s="2">
        <v>39478</v>
      </c>
      <c r="H10" s="5">
        <f t="shared" si="8"/>
        <v>163</v>
      </c>
      <c r="I10" s="4">
        <f t="shared" si="1"/>
        <v>29</v>
      </c>
      <c r="J10" s="18">
        <f t="shared" si="2"/>
        <v>5.6206896551724137</v>
      </c>
      <c r="L10" s="2">
        <v>3077</v>
      </c>
      <c r="M10" s="2">
        <f t="shared" si="3"/>
        <v>229</v>
      </c>
      <c r="N10" s="20">
        <f t="shared" si="4"/>
        <v>29</v>
      </c>
      <c r="O10" s="18">
        <f t="shared" si="5"/>
        <v>7.8965517241379306</v>
      </c>
      <c r="Q10" s="31"/>
    </row>
    <row r="11" spans="1:17" x14ac:dyDescent="0.25">
      <c r="A11" s="23">
        <v>45461</v>
      </c>
      <c r="B11" s="2">
        <v>20573</v>
      </c>
      <c r="C11" s="2">
        <f t="shared" si="6"/>
        <v>278</v>
      </c>
      <c r="D11" s="2">
        <f t="shared" si="7"/>
        <v>20</v>
      </c>
      <c r="E11" s="6">
        <f t="shared" si="0"/>
        <v>13.9</v>
      </c>
      <c r="G11" s="2">
        <v>39600</v>
      </c>
      <c r="H11" s="5">
        <f t="shared" si="8"/>
        <v>122</v>
      </c>
      <c r="I11" s="4">
        <f t="shared" si="1"/>
        <v>20</v>
      </c>
      <c r="J11" s="18">
        <f t="shared" si="2"/>
        <v>6.1</v>
      </c>
      <c r="L11" s="2">
        <v>3231</v>
      </c>
      <c r="M11" s="2">
        <f t="shared" si="3"/>
        <v>154</v>
      </c>
      <c r="N11" s="20">
        <f t="shared" si="4"/>
        <v>20</v>
      </c>
      <c r="O11" s="18">
        <f t="shared" si="5"/>
        <v>7.7</v>
      </c>
      <c r="Q11" s="31"/>
    </row>
    <row r="12" spans="1:17" x14ac:dyDescent="0.25">
      <c r="A12" s="23">
        <v>45503</v>
      </c>
      <c r="B12" s="2">
        <v>21098</v>
      </c>
      <c r="C12" s="2">
        <f t="shared" si="6"/>
        <v>525</v>
      </c>
      <c r="D12" s="2">
        <f t="shared" si="7"/>
        <v>42</v>
      </c>
      <c r="E12" s="6">
        <f t="shared" si="0"/>
        <v>12.5</v>
      </c>
      <c r="G12" s="2">
        <v>39820</v>
      </c>
      <c r="H12" s="5">
        <f t="shared" si="8"/>
        <v>220</v>
      </c>
      <c r="I12" s="4">
        <f t="shared" si="1"/>
        <v>42</v>
      </c>
      <c r="J12" s="18">
        <f t="shared" si="2"/>
        <v>5.2380952380952381</v>
      </c>
      <c r="L12" s="2">
        <v>3613</v>
      </c>
      <c r="M12" s="2">
        <f t="shared" si="3"/>
        <v>382</v>
      </c>
      <c r="N12" s="20">
        <f t="shared" si="4"/>
        <v>42</v>
      </c>
      <c r="O12" s="18">
        <f t="shared" si="5"/>
        <v>9.0952380952380949</v>
      </c>
      <c r="Q12" s="32"/>
    </row>
    <row r="13" spans="1:17" x14ac:dyDescent="0.25">
      <c r="A13" s="3">
        <v>45531</v>
      </c>
      <c r="B13" s="2">
        <v>21436</v>
      </c>
      <c r="C13" s="2">
        <f t="shared" si="6"/>
        <v>338</v>
      </c>
      <c r="D13" s="2">
        <f t="shared" si="7"/>
        <v>28</v>
      </c>
      <c r="E13" s="6">
        <f t="shared" si="0"/>
        <v>12.071428571428571</v>
      </c>
      <c r="G13" s="2">
        <v>39938</v>
      </c>
      <c r="H13" s="5">
        <f t="shared" si="8"/>
        <v>118</v>
      </c>
      <c r="I13" s="4">
        <f t="shared" si="1"/>
        <v>28</v>
      </c>
      <c r="J13" s="18">
        <f t="shared" si="2"/>
        <v>4.2142857142857144</v>
      </c>
      <c r="L13" s="2">
        <v>3749</v>
      </c>
      <c r="M13" s="2">
        <f t="shared" si="3"/>
        <v>136</v>
      </c>
      <c r="N13" s="20">
        <f t="shared" si="4"/>
        <v>28</v>
      </c>
      <c r="O13" s="18">
        <f t="shared" si="5"/>
        <v>4.8571428571428568</v>
      </c>
      <c r="Q13" s="32"/>
    </row>
    <row r="14" spans="1:17" x14ac:dyDescent="0.25">
      <c r="A14" s="3">
        <v>45560</v>
      </c>
      <c r="B14" s="2">
        <v>21750</v>
      </c>
      <c r="C14" s="2">
        <f t="shared" si="6"/>
        <v>314</v>
      </c>
      <c r="D14" s="2">
        <f t="shared" si="7"/>
        <v>29</v>
      </c>
      <c r="E14" s="6">
        <f t="shared" si="0"/>
        <v>10.827586206896552</v>
      </c>
      <c r="G14" s="2">
        <v>40094</v>
      </c>
      <c r="H14" s="5">
        <f t="shared" si="8"/>
        <v>156</v>
      </c>
      <c r="I14" s="4">
        <f t="shared" si="1"/>
        <v>29</v>
      </c>
      <c r="J14" s="18">
        <f t="shared" si="2"/>
        <v>5.3793103448275863</v>
      </c>
      <c r="L14" s="2">
        <v>3864</v>
      </c>
      <c r="M14" s="2">
        <f t="shared" si="3"/>
        <v>115</v>
      </c>
      <c r="N14" s="20">
        <f t="shared" si="4"/>
        <v>29</v>
      </c>
      <c r="O14" s="18">
        <f t="shared" si="5"/>
        <v>3.9655172413793105</v>
      </c>
      <c r="Q14" s="32"/>
    </row>
    <row r="15" spans="1:17" x14ac:dyDescent="0.25">
      <c r="A15" s="23">
        <v>45596</v>
      </c>
      <c r="B15" s="19">
        <v>22107</v>
      </c>
      <c r="C15" s="2">
        <f t="shared" si="6"/>
        <v>357</v>
      </c>
      <c r="D15" s="2">
        <f t="shared" si="7"/>
        <v>36</v>
      </c>
      <c r="E15" s="6">
        <f t="shared" si="0"/>
        <v>9.9166666666666661</v>
      </c>
      <c r="G15" s="19">
        <v>40293</v>
      </c>
      <c r="H15" s="5">
        <f t="shared" si="8"/>
        <v>199</v>
      </c>
      <c r="I15" s="4">
        <f t="shared" si="1"/>
        <v>36</v>
      </c>
      <c r="J15" s="18">
        <f t="shared" si="2"/>
        <v>5.5277777777777777</v>
      </c>
      <c r="L15" s="19">
        <v>3963</v>
      </c>
      <c r="M15" s="2">
        <f t="shared" si="3"/>
        <v>99</v>
      </c>
      <c r="N15" s="20">
        <f t="shared" si="4"/>
        <v>36</v>
      </c>
      <c r="O15" s="18">
        <f t="shared" si="5"/>
        <v>2.75</v>
      </c>
      <c r="Q15" s="32"/>
    </row>
    <row r="16" spans="1:17" x14ac:dyDescent="0.25">
      <c r="A16" s="23">
        <v>45623</v>
      </c>
      <c r="B16" s="19">
        <v>22376</v>
      </c>
      <c r="C16" s="2">
        <f t="shared" si="6"/>
        <v>269</v>
      </c>
      <c r="D16" s="2">
        <f t="shared" si="7"/>
        <v>27</v>
      </c>
      <c r="E16" s="6">
        <f t="shared" si="0"/>
        <v>9.9629629629629637</v>
      </c>
      <c r="G16" s="19">
        <v>40437</v>
      </c>
      <c r="H16" s="5">
        <f t="shared" si="8"/>
        <v>144</v>
      </c>
      <c r="I16" s="4">
        <f t="shared" si="1"/>
        <v>27</v>
      </c>
      <c r="J16" s="18">
        <f>H16/I16</f>
        <v>5.333333333333333</v>
      </c>
      <c r="L16" s="19">
        <v>4039</v>
      </c>
      <c r="M16" s="2">
        <f t="shared" si="3"/>
        <v>76</v>
      </c>
      <c r="N16" s="20">
        <f t="shared" si="4"/>
        <v>27</v>
      </c>
      <c r="O16" s="18">
        <f t="shared" si="5"/>
        <v>2.8148148148148149</v>
      </c>
      <c r="Q16" s="32"/>
    </row>
    <row r="17" spans="1:18" x14ac:dyDescent="0.25">
      <c r="A17" s="23">
        <v>45644</v>
      </c>
      <c r="B17" s="19">
        <v>22589</v>
      </c>
      <c r="C17" s="2">
        <f t="shared" si="6"/>
        <v>213</v>
      </c>
      <c r="D17" s="2">
        <f t="shared" si="7"/>
        <v>21</v>
      </c>
      <c r="E17" s="6">
        <f t="shared" si="0"/>
        <v>10.142857142857142</v>
      </c>
      <c r="G17" s="19">
        <v>40542</v>
      </c>
      <c r="H17" s="2">
        <f t="shared" si="8"/>
        <v>105</v>
      </c>
      <c r="I17" s="4">
        <f t="shared" si="1"/>
        <v>21</v>
      </c>
      <c r="J17" s="18">
        <f>H17/I17</f>
        <v>5</v>
      </c>
      <c r="L17" s="19">
        <v>4092</v>
      </c>
      <c r="M17" s="2">
        <f t="shared" si="3"/>
        <v>53</v>
      </c>
      <c r="N17" s="4">
        <f t="shared" si="4"/>
        <v>21</v>
      </c>
      <c r="O17" s="18">
        <f t="shared" si="5"/>
        <v>2.5238095238095237</v>
      </c>
      <c r="Q17" s="32"/>
    </row>
    <row r="18" spans="1:18" x14ac:dyDescent="0.25">
      <c r="A18" s="7"/>
      <c r="B18" s="8"/>
      <c r="C18" s="24">
        <f t="shared" si="6"/>
        <v>-22589</v>
      </c>
      <c r="D18" s="24">
        <f t="shared" si="7"/>
        <v>-45644</v>
      </c>
      <c r="E18" s="25">
        <f t="shared" si="0"/>
        <v>0.49489527648759968</v>
      </c>
      <c r="G18" s="8"/>
      <c r="H18" s="24">
        <f t="shared" si="8"/>
        <v>-40542</v>
      </c>
      <c r="I18" s="26">
        <f>A18-A17</f>
        <v>-45644</v>
      </c>
      <c r="J18" s="27">
        <f>H18/I18</f>
        <v>0.88822189115765493</v>
      </c>
    </row>
    <row r="20" spans="1:18" x14ac:dyDescent="0.25">
      <c r="A20" t="s">
        <v>18</v>
      </c>
      <c r="B20">
        <v>2024</v>
      </c>
    </row>
    <row r="21" spans="1:18" x14ac:dyDescent="0.25">
      <c r="A21" s="1" t="s">
        <v>23</v>
      </c>
      <c r="G21" s="16" t="s">
        <v>24</v>
      </c>
      <c r="H21" s="17"/>
      <c r="I21" s="17"/>
      <c r="L21" s="16" t="s">
        <v>25</v>
      </c>
      <c r="M21" s="17"/>
      <c r="N21" s="17"/>
    </row>
    <row r="22" spans="1:18" ht="45" x14ac:dyDescent="0.25">
      <c r="A22" s="2" t="s">
        <v>0</v>
      </c>
      <c r="B22" s="2" t="s">
        <v>1</v>
      </c>
      <c r="C22" s="12" t="s">
        <v>20</v>
      </c>
      <c r="D22" s="2" t="s">
        <v>4</v>
      </c>
      <c r="E22" s="2" t="s">
        <v>3</v>
      </c>
      <c r="G22" s="1" t="s">
        <v>17</v>
      </c>
      <c r="H22" s="13" t="s">
        <v>20</v>
      </c>
      <c r="I22" s="1" t="s">
        <v>4</v>
      </c>
      <c r="J22" s="1" t="s">
        <v>3</v>
      </c>
      <c r="L22" s="1" t="s">
        <v>21</v>
      </c>
      <c r="M22" s="13" t="s">
        <v>20</v>
      </c>
      <c r="N22" s="1" t="s">
        <v>4</v>
      </c>
      <c r="O22" s="1" t="s">
        <v>3</v>
      </c>
      <c r="Q22" s="1" t="s">
        <v>27</v>
      </c>
    </row>
    <row r="23" spans="1:18" x14ac:dyDescent="0.25">
      <c r="A23" s="3">
        <v>45291</v>
      </c>
      <c r="B23" s="2">
        <v>18564</v>
      </c>
      <c r="C23" s="2"/>
      <c r="G23" s="5">
        <v>38610</v>
      </c>
      <c r="H23" s="2"/>
      <c r="L23" s="5">
        <v>2542</v>
      </c>
      <c r="M23" s="2"/>
    </row>
    <row r="24" spans="1:18" x14ac:dyDescent="0.25">
      <c r="A24" s="10">
        <v>45322</v>
      </c>
      <c r="B24" s="11">
        <f>B6+(E6*(A24-A6))</f>
        <v>18940.043478260868</v>
      </c>
      <c r="C24" s="11">
        <f>B24-B23</f>
        <v>376.04347826086814</v>
      </c>
      <c r="D24" s="9">
        <f>A24-A23</f>
        <v>31</v>
      </c>
      <c r="E24" s="22">
        <f>C24/D24</f>
        <v>12.130434782608649</v>
      </c>
      <c r="F24" s="9"/>
      <c r="G24" s="11">
        <f>G6+(J6*(A24-A6))</f>
        <v>38828.34782608696</v>
      </c>
      <c r="H24" s="11">
        <f>G24-G23</f>
        <v>218.34782608695969</v>
      </c>
      <c r="I24" s="9">
        <f>A24-A23</f>
        <v>31</v>
      </c>
      <c r="J24" s="21">
        <f>H24/I24</f>
        <v>7.0434782608696676</v>
      </c>
      <c r="K24" t="s">
        <v>19</v>
      </c>
      <c r="L24" s="11">
        <f>L6+(O6*(A24-A6))</f>
        <v>2552.782608695652</v>
      </c>
      <c r="M24" s="11">
        <f>L24-L23</f>
        <v>10.782608695652016</v>
      </c>
      <c r="N24" s="9">
        <f>A24-A23</f>
        <v>31</v>
      </c>
      <c r="O24" s="21">
        <f>M24/N24</f>
        <v>0.34782608695651662</v>
      </c>
      <c r="P24" s="21">
        <f>O24+J24</f>
        <v>7.3913043478261837</v>
      </c>
      <c r="Q24" s="11">
        <f>C24+H24+M24</f>
        <v>605.17391304347984</v>
      </c>
      <c r="R24" s="9">
        <f>H24+M24</f>
        <v>229.1304347826117</v>
      </c>
    </row>
    <row r="25" spans="1:18" x14ac:dyDescent="0.25">
      <c r="A25" s="3">
        <v>45350</v>
      </c>
      <c r="B25" s="11">
        <f t="shared" ref="B25:B35" si="9">B7+(E7*(A25-A7))</f>
        <v>19230.771428571428</v>
      </c>
      <c r="C25" s="11">
        <f t="shared" ref="C25:C35" si="10">B25-B24</f>
        <v>290.72795031056012</v>
      </c>
      <c r="D25" s="9">
        <f t="shared" ref="D25:D35" si="11">A25-A24</f>
        <v>28</v>
      </c>
      <c r="E25" s="22">
        <f t="shared" ref="E25:E34" si="12">C25/D25</f>
        <v>10.383141082520003</v>
      </c>
      <c r="F25" s="9"/>
      <c r="G25" s="11">
        <f t="shared" ref="G25:G34" si="13">G7+(J7*(A25-A7))</f>
        <v>38976.685714285712</v>
      </c>
      <c r="H25" s="11">
        <f t="shared" ref="H25:H35" si="14">G25-G24</f>
        <v>148.3378881987519</v>
      </c>
      <c r="I25" s="9">
        <f t="shared" ref="I25:I35" si="15">A25-A24</f>
        <v>28</v>
      </c>
      <c r="J25" s="21">
        <f t="shared" ref="J25:J35" si="16">H25/I25</f>
        <v>5.2977817213839966</v>
      </c>
      <c r="K25" t="s">
        <v>5</v>
      </c>
      <c r="L25" s="11">
        <f t="shared" ref="L25:L35" si="17">L7+(O7*(A25-A7))</f>
        <v>2625.0857142857144</v>
      </c>
      <c r="M25" s="11">
        <f t="shared" ref="M25:M35" si="18">L25-L24</f>
        <v>72.303105590062387</v>
      </c>
      <c r="N25" s="9">
        <f t="shared" ref="N25:N35" si="19">A25-A24</f>
        <v>28</v>
      </c>
      <c r="O25" s="21">
        <f t="shared" ref="O25:O35" si="20">M25/N25</f>
        <v>2.5822537710736566</v>
      </c>
      <c r="P25" s="21">
        <f t="shared" ref="P25:P35" si="21">O25+J25</f>
        <v>7.8800354924576528</v>
      </c>
      <c r="Q25" s="11">
        <f t="shared" ref="Q25:Q35" si="22">C25+H25+M25</f>
        <v>511.3689440993744</v>
      </c>
      <c r="R25" s="9">
        <f t="shared" ref="R25:R35" si="23">H25+M25</f>
        <v>220.64099378881428</v>
      </c>
    </row>
    <row r="26" spans="1:18" x14ac:dyDescent="0.25">
      <c r="A26" s="10">
        <v>45382</v>
      </c>
      <c r="B26" s="11">
        <f t="shared" si="9"/>
        <v>19579.586206896551</v>
      </c>
      <c r="C26" s="11">
        <f t="shared" si="10"/>
        <v>348.81477832512246</v>
      </c>
      <c r="D26" s="9">
        <f t="shared" si="11"/>
        <v>32</v>
      </c>
      <c r="E26" s="22">
        <f t="shared" si="12"/>
        <v>10.900461822660077</v>
      </c>
      <c r="F26" s="9"/>
      <c r="G26" s="11">
        <f t="shared" si="13"/>
        <v>39156.482758620688</v>
      </c>
      <c r="H26" s="11">
        <f t="shared" si="14"/>
        <v>179.79704433497682</v>
      </c>
      <c r="I26" s="9">
        <f t="shared" si="15"/>
        <v>32</v>
      </c>
      <c r="J26" s="21">
        <f t="shared" si="16"/>
        <v>5.6186576354680255</v>
      </c>
      <c r="K26" t="s">
        <v>6</v>
      </c>
      <c r="L26" s="11">
        <f t="shared" si="17"/>
        <v>2704.9310344827586</v>
      </c>
      <c r="M26" s="11">
        <f t="shared" si="18"/>
        <v>79.845320197044202</v>
      </c>
      <c r="N26" s="9">
        <f t="shared" si="19"/>
        <v>32</v>
      </c>
      <c r="O26" s="21">
        <f t="shared" si="20"/>
        <v>2.4951662561576313</v>
      </c>
      <c r="P26" s="21">
        <f t="shared" si="21"/>
        <v>8.1138238916256569</v>
      </c>
      <c r="Q26" s="11">
        <f t="shared" si="22"/>
        <v>608.45714285714348</v>
      </c>
      <c r="R26" s="9">
        <f t="shared" si="23"/>
        <v>259.64236453202102</v>
      </c>
    </row>
    <row r="27" spans="1:18" x14ac:dyDescent="0.25">
      <c r="A27" s="3">
        <v>45412</v>
      </c>
      <c r="B27" s="11">
        <f t="shared" si="9"/>
        <v>19928</v>
      </c>
      <c r="C27" s="11">
        <f t="shared" si="10"/>
        <v>348.41379310344928</v>
      </c>
      <c r="D27" s="9">
        <f t="shared" si="11"/>
        <v>30</v>
      </c>
      <c r="E27" s="22">
        <f t="shared" si="12"/>
        <v>11.613793103448309</v>
      </c>
      <c r="F27" s="9"/>
      <c r="G27" s="11">
        <f t="shared" si="13"/>
        <v>39315</v>
      </c>
      <c r="H27" s="11">
        <f t="shared" si="14"/>
        <v>158.5172413793116</v>
      </c>
      <c r="I27" s="9">
        <f t="shared" si="15"/>
        <v>30</v>
      </c>
      <c r="J27" s="21">
        <f t="shared" si="16"/>
        <v>5.2839080459770535</v>
      </c>
      <c r="K27" t="s">
        <v>7</v>
      </c>
      <c r="L27" s="11">
        <f t="shared" si="17"/>
        <v>2848</v>
      </c>
      <c r="M27" s="11">
        <f t="shared" si="18"/>
        <v>143.06896551724139</v>
      </c>
      <c r="N27" s="9">
        <f t="shared" si="19"/>
        <v>30</v>
      </c>
      <c r="O27" s="21">
        <f t="shared" si="20"/>
        <v>4.7689655172413801</v>
      </c>
      <c r="P27" s="21">
        <f t="shared" si="21"/>
        <v>10.052873563218434</v>
      </c>
      <c r="Q27" s="11">
        <f t="shared" si="22"/>
        <v>650.00000000000227</v>
      </c>
      <c r="R27" s="9">
        <f t="shared" si="23"/>
        <v>301.58620689655299</v>
      </c>
    </row>
    <row r="28" spans="1:18" x14ac:dyDescent="0.25">
      <c r="A28" s="3">
        <v>45443</v>
      </c>
      <c r="B28" s="11">
        <f t="shared" si="9"/>
        <v>20320.310344827587</v>
      </c>
      <c r="C28" s="11">
        <f t="shared" si="10"/>
        <v>392.31034482758696</v>
      </c>
      <c r="D28" s="9">
        <f t="shared" si="11"/>
        <v>31</v>
      </c>
      <c r="E28" s="22">
        <f t="shared" si="12"/>
        <v>12.655172413793128</v>
      </c>
      <c r="F28" s="9"/>
      <c r="G28" s="11">
        <f t="shared" si="13"/>
        <v>39489.241379310348</v>
      </c>
      <c r="H28" s="11">
        <f t="shared" si="14"/>
        <v>174.24137931034784</v>
      </c>
      <c r="I28" s="9">
        <f t="shared" si="15"/>
        <v>31</v>
      </c>
      <c r="J28" s="21">
        <f t="shared" si="16"/>
        <v>5.6206896551725105</v>
      </c>
      <c r="K28" t="s">
        <v>8</v>
      </c>
      <c r="L28" s="11">
        <f t="shared" si="17"/>
        <v>3092.7931034482758</v>
      </c>
      <c r="M28" s="11">
        <f t="shared" si="18"/>
        <v>244.79310344827582</v>
      </c>
      <c r="N28" s="9">
        <f t="shared" si="19"/>
        <v>31</v>
      </c>
      <c r="O28" s="21">
        <f t="shared" si="20"/>
        <v>7.8965517241379297</v>
      </c>
      <c r="P28" s="21">
        <f t="shared" si="21"/>
        <v>13.517241379310441</v>
      </c>
      <c r="Q28" s="11">
        <f t="shared" si="22"/>
        <v>811.34482758621061</v>
      </c>
      <c r="R28" s="9">
        <f t="shared" si="23"/>
        <v>419.03448275862365</v>
      </c>
    </row>
    <row r="29" spans="1:18" x14ac:dyDescent="0.25">
      <c r="A29" s="3">
        <v>45473</v>
      </c>
      <c r="B29" s="11">
        <f t="shared" si="9"/>
        <v>20739.8</v>
      </c>
      <c r="C29" s="11">
        <f t="shared" si="10"/>
        <v>419.48965517241231</v>
      </c>
      <c r="D29" s="9">
        <f t="shared" si="11"/>
        <v>30</v>
      </c>
      <c r="E29" s="22">
        <f t="shared" si="12"/>
        <v>13.982988505747077</v>
      </c>
      <c r="F29" s="9"/>
      <c r="G29" s="11">
        <f t="shared" si="13"/>
        <v>39673.199999999997</v>
      </c>
      <c r="H29" s="11">
        <f t="shared" si="14"/>
        <v>183.95862068964925</v>
      </c>
      <c r="I29" s="9">
        <f t="shared" si="15"/>
        <v>30</v>
      </c>
      <c r="J29" s="21">
        <f t="shared" si="16"/>
        <v>6.1319540229883085</v>
      </c>
      <c r="K29" t="s">
        <v>9</v>
      </c>
      <c r="L29" s="11">
        <f t="shared" si="17"/>
        <v>3323.4</v>
      </c>
      <c r="M29" s="11">
        <f t="shared" si="18"/>
        <v>230.60689655172428</v>
      </c>
      <c r="N29" s="9">
        <f t="shared" si="19"/>
        <v>30</v>
      </c>
      <c r="O29" s="21">
        <f t="shared" si="20"/>
        <v>7.6868965517241428</v>
      </c>
      <c r="P29" s="21">
        <f t="shared" si="21"/>
        <v>13.818850574712451</v>
      </c>
      <c r="Q29" s="11">
        <f t="shared" si="22"/>
        <v>834.05517241378584</v>
      </c>
      <c r="R29" s="9">
        <f t="shared" si="23"/>
        <v>414.56551724137353</v>
      </c>
    </row>
    <row r="30" spans="1:18" x14ac:dyDescent="0.25">
      <c r="A30" s="3">
        <v>45504</v>
      </c>
      <c r="B30" s="11">
        <f t="shared" si="9"/>
        <v>21110.5</v>
      </c>
      <c r="C30" s="11">
        <f t="shared" si="10"/>
        <v>370.70000000000073</v>
      </c>
      <c r="D30" s="9">
        <f t="shared" si="11"/>
        <v>31</v>
      </c>
      <c r="E30" s="22">
        <f t="shared" si="12"/>
        <v>11.958064516129056</v>
      </c>
      <c r="F30" s="9"/>
      <c r="G30" s="11">
        <f t="shared" si="13"/>
        <v>39825.238095238092</v>
      </c>
      <c r="H30" s="11">
        <f t="shared" si="14"/>
        <v>152.03809523809468</v>
      </c>
      <c r="I30" s="9">
        <f t="shared" si="15"/>
        <v>31</v>
      </c>
      <c r="J30" s="21">
        <f t="shared" si="16"/>
        <v>4.9044546850998287</v>
      </c>
      <c r="K30" t="s">
        <v>10</v>
      </c>
      <c r="L30" s="11">
        <f t="shared" si="17"/>
        <v>3622.0952380952381</v>
      </c>
      <c r="M30" s="11">
        <f t="shared" si="18"/>
        <v>298.69523809523798</v>
      </c>
      <c r="N30" s="9">
        <f t="shared" si="19"/>
        <v>31</v>
      </c>
      <c r="O30" s="21">
        <f t="shared" si="20"/>
        <v>9.6353302611367084</v>
      </c>
      <c r="P30" s="21">
        <f t="shared" si="21"/>
        <v>14.539784946236537</v>
      </c>
      <c r="Q30" s="11">
        <f t="shared" si="22"/>
        <v>821.43333333333339</v>
      </c>
      <c r="R30" s="9">
        <f t="shared" si="23"/>
        <v>450.73333333333267</v>
      </c>
    </row>
    <row r="31" spans="1:18" x14ac:dyDescent="0.25">
      <c r="A31" s="3">
        <v>45535</v>
      </c>
      <c r="B31" s="11">
        <f t="shared" si="9"/>
        <v>21484.285714285714</v>
      </c>
      <c r="C31" s="11">
        <f t="shared" si="10"/>
        <v>373.78571428571377</v>
      </c>
      <c r="D31" s="9">
        <f t="shared" si="11"/>
        <v>31</v>
      </c>
      <c r="E31" s="22">
        <f t="shared" si="12"/>
        <v>12.057603686635927</v>
      </c>
      <c r="F31" s="9"/>
      <c r="G31" s="11">
        <f t="shared" si="13"/>
        <v>39954.857142857145</v>
      </c>
      <c r="H31" s="11">
        <f t="shared" si="14"/>
        <v>129.61904761905316</v>
      </c>
      <c r="I31" s="9">
        <f t="shared" si="15"/>
        <v>31</v>
      </c>
      <c r="J31" s="21">
        <f t="shared" si="16"/>
        <v>4.1812596006146183</v>
      </c>
      <c r="K31" t="s">
        <v>11</v>
      </c>
      <c r="L31" s="11">
        <f t="shared" si="17"/>
        <v>3768.4285714285716</v>
      </c>
      <c r="M31" s="11">
        <f t="shared" si="18"/>
        <v>146.33333333333348</v>
      </c>
      <c r="N31" s="9">
        <f t="shared" si="19"/>
        <v>31</v>
      </c>
      <c r="O31" s="21">
        <f t="shared" si="20"/>
        <v>4.7204301075268864</v>
      </c>
      <c r="P31" s="21">
        <f t="shared" si="21"/>
        <v>8.9016897081415038</v>
      </c>
      <c r="Q31" s="11">
        <f t="shared" si="22"/>
        <v>649.73809523810041</v>
      </c>
      <c r="R31" s="9">
        <f t="shared" si="23"/>
        <v>275.95238095238665</v>
      </c>
    </row>
    <row r="32" spans="1:18" x14ac:dyDescent="0.25">
      <c r="A32" s="3">
        <v>45565</v>
      </c>
      <c r="B32" s="11">
        <f t="shared" si="9"/>
        <v>21804.137931034482</v>
      </c>
      <c r="C32" s="11">
        <f t="shared" si="10"/>
        <v>319.85221674876811</v>
      </c>
      <c r="D32" s="9">
        <f t="shared" si="11"/>
        <v>30</v>
      </c>
      <c r="E32" s="22">
        <f t="shared" si="12"/>
        <v>10.661740558292271</v>
      </c>
      <c r="F32" s="9"/>
      <c r="G32" s="11">
        <f t="shared" si="13"/>
        <v>40120.896551724138</v>
      </c>
      <c r="H32" s="11">
        <f t="shared" si="14"/>
        <v>166.03940886699274</v>
      </c>
      <c r="I32" s="9">
        <f t="shared" si="15"/>
        <v>30</v>
      </c>
      <c r="J32" s="21">
        <f t="shared" si="16"/>
        <v>5.5346469622330918</v>
      </c>
      <c r="K32" t="s">
        <v>12</v>
      </c>
      <c r="L32" s="11">
        <f t="shared" si="17"/>
        <v>3883.8275862068967</v>
      </c>
      <c r="M32" s="11">
        <f t="shared" si="18"/>
        <v>115.39901477832518</v>
      </c>
      <c r="N32" s="9">
        <f t="shared" si="19"/>
        <v>30</v>
      </c>
      <c r="O32" s="21">
        <f t="shared" si="20"/>
        <v>3.8466338259441728</v>
      </c>
      <c r="P32" s="21">
        <f t="shared" si="21"/>
        <v>9.3812807881772642</v>
      </c>
      <c r="Q32" s="11">
        <f t="shared" si="22"/>
        <v>601.29064039408604</v>
      </c>
      <c r="R32" s="9">
        <f t="shared" si="23"/>
        <v>281.43842364531793</v>
      </c>
    </row>
    <row r="33" spans="1:18" x14ac:dyDescent="0.25">
      <c r="A33" s="3">
        <v>45596</v>
      </c>
      <c r="B33" s="11">
        <f t="shared" si="9"/>
        <v>22107</v>
      </c>
      <c r="C33" s="11">
        <f t="shared" si="10"/>
        <v>302.86206896551812</v>
      </c>
      <c r="D33" s="9">
        <f t="shared" si="11"/>
        <v>31</v>
      </c>
      <c r="E33" s="22">
        <f t="shared" si="12"/>
        <v>9.7697441601780035</v>
      </c>
      <c r="F33" s="9"/>
      <c r="G33" s="11">
        <f t="shared" si="13"/>
        <v>40293</v>
      </c>
      <c r="H33" s="11">
        <f t="shared" si="14"/>
        <v>172.10344827586232</v>
      </c>
      <c r="I33" s="9">
        <f t="shared" si="15"/>
        <v>31</v>
      </c>
      <c r="J33" s="21">
        <f t="shared" si="16"/>
        <v>5.5517241379310427</v>
      </c>
      <c r="K33" t="s">
        <v>13</v>
      </c>
      <c r="L33" s="11">
        <f t="shared" si="17"/>
        <v>3963</v>
      </c>
      <c r="M33" s="11">
        <f t="shared" si="18"/>
        <v>79.17241379310326</v>
      </c>
      <c r="N33" s="9">
        <f t="shared" si="19"/>
        <v>31</v>
      </c>
      <c r="O33" s="21">
        <f t="shared" si="20"/>
        <v>2.553948832035589</v>
      </c>
      <c r="P33" s="21">
        <f t="shared" si="21"/>
        <v>8.1056729699666317</v>
      </c>
      <c r="Q33" s="11">
        <f t="shared" si="22"/>
        <v>554.1379310344837</v>
      </c>
      <c r="R33" s="9">
        <f t="shared" si="23"/>
        <v>251.27586206896558</v>
      </c>
    </row>
    <row r="34" spans="1:18" x14ac:dyDescent="0.25">
      <c r="A34" s="3">
        <v>45626</v>
      </c>
      <c r="B34" s="11">
        <f t="shared" si="9"/>
        <v>22405.888888888891</v>
      </c>
      <c r="C34" s="11">
        <f t="shared" si="10"/>
        <v>298.88888888889051</v>
      </c>
      <c r="D34" s="9">
        <f t="shared" si="11"/>
        <v>30</v>
      </c>
      <c r="E34" s="22">
        <f t="shared" si="12"/>
        <v>9.962962962963017</v>
      </c>
      <c r="F34" s="9"/>
      <c r="G34" s="11">
        <f t="shared" si="13"/>
        <v>40453</v>
      </c>
      <c r="H34" s="11">
        <f t="shared" si="14"/>
        <v>160</v>
      </c>
      <c r="I34" s="9">
        <f t="shared" si="15"/>
        <v>30</v>
      </c>
      <c r="J34" s="21">
        <f t="shared" si="16"/>
        <v>5.333333333333333</v>
      </c>
      <c r="K34" t="s">
        <v>14</v>
      </c>
      <c r="L34" s="11">
        <f t="shared" si="17"/>
        <v>4047.4444444444443</v>
      </c>
      <c r="M34" s="11">
        <f t="shared" si="18"/>
        <v>84.444444444444343</v>
      </c>
      <c r="N34" s="9">
        <f t="shared" si="19"/>
        <v>30</v>
      </c>
      <c r="O34" s="21">
        <f t="shared" si="20"/>
        <v>2.8148148148148113</v>
      </c>
      <c r="P34" s="21">
        <f t="shared" si="21"/>
        <v>8.1481481481481453</v>
      </c>
      <c r="Q34" s="11">
        <f t="shared" si="22"/>
        <v>543.33333333333485</v>
      </c>
      <c r="R34" s="9">
        <f t="shared" si="23"/>
        <v>244.44444444444434</v>
      </c>
    </row>
    <row r="35" spans="1:18" x14ac:dyDescent="0.25">
      <c r="A35" s="3">
        <v>45657</v>
      </c>
      <c r="B35" s="11">
        <f t="shared" si="9"/>
        <v>22720.857142857141</v>
      </c>
      <c r="C35" s="11">
        <f t="shared" si="10"/>
        <v>314.96825396825079</v>
      </c>
      <c r="D35" s="9">
        <f t="shared" si="11"/>
        <v>31</v>
      </c>
      <c r="E35" s="22">
        <f>C35/D35</f>
        <v>10.160266257040348</v>
      </c>
      <c r="F35" s="9"/>
      <c r="G35" s="11">
        <f>G17+(J17*(A35-A17))</f>
        <v>40607</v>
      </c>
      <c r="H35" s="11">
        <f t="shared" si="14"/>
        <v>154</v>
      </c>
      <c r="I35" s="9">
        <f t="shared" si="15"/>
        <v>31</v>
      </c>
      <c r="J35" s="21">
        <f t="shared" si="16"/>
        <v>4.967741935483871</v>
      </c>
      <c r="K35" t="s">
        <v>15</v>
      </c>
      <c r="L35" s="11">
        <f t="shared" si="17"/>
        <v>4124.8095238095239</v>
      </c>
      <c r="M35" s="11">
        <f t="shared" si="18"/>
        <v>77.365079365079509</v>
      </c>
      <c r="N35" s="9">
        <f t="shared" si="19"/>
        <v>31</v>
      </c>
      <c r="O35" s="21">
        <f t="shared" si="20"/>
        <v>2.4956477214541777</v>
      </c>
      <c r="P35" s="21">
        <f t="shared" si="21"/>
        <v>7.4633896569380482</v>
      </c>
      <c r="Q35" s="11">
        <f t="shared" si="22"/>
        <v>546.3333333333303</v>
      </c>
      <c r="R35" s="9">
        <f t="shared" si="23"/>
        <v>231.36507936507951</v>
      </c>
    </row>
    <row r="36" spans="1:18" x14ac:dyDescent="0.25">
      <c r="A36" s="1" t="s">
        <v>16</v>
      </c>
      <c r="C36" s="9">
        <f>SUM(C24:C35)</f>
        <v>4156.8571428571413</v>
      </c>
      <c r="G36" s="1" t="s">
        <v>16</v>
      </c>
      <c r="H36" s="9">
        <f>SUM(H24:H35)</f>
        <v>1997</v>
      </c>
      <c r="K36" s="1" t="s">
        <v>16</v>
      </c>
      <c r="L36" s="1" t="s">
        <v>16</v>
      </c>
      <c r="M36" s="9">
        <f>SUM(M24:M35)</f>
        <v>1582.8095238095239</v>
      </c>
      <c r="Q36" s="28">
        <f>SUM(Q24:Q35)</f>
        <v>7736.6666666666661</v>
      </c>
      <c r="R36" s="28">
        <f>SUM(R24:R35)</f>
        <v>3579.8095238095239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Vašek</dc:creator>
  <cp:lastModifiedBy>uzivatel</cp:lastModifiedBy>
  <cp:lastPrinted>2023-01-30T15:51:48Z</cp:lastPrinted>
  <dcterms:created xsi:type="dcterms:W3CDTF">2016-12-05T12:00:14Z</dcterms:created>
  <dcterms:modified xsi:type="dcterms:W3CDTF">2025-07-14T08:13:33Z</dcterms:modified>
</cp:coreProperties>
</file>